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amp\www\geresa\transp\pasajes\"/>
    </mc:Choice>
  </mc:AlternateContent>
  <bookViews>
    <workbookView xWindow="945" yWindow="0" windowWidth="19545" windowHeight="8385"/>
  </bookViews>
  <sheets>
    <sheet name="MAYO 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7" i="1" l="1"/>
  <c r="L156" i="1"/>
  <c r="L155" i="1"/>
  <c r="L157" i="1" s="1"/>
  <c r="K154" i="1"/>
  <c r="L153" i="1"/>
  <c r="L152" i="1"/>
  <c r="L154" i="1" s="1"/>
  <c r="L150" i="1"/>
  <c r="L149" i="1"/>
  <c r="K148" i="1"/>
  <c r="L148" i="1" s="1"/>
  <c r="K147" i="1"/>
  <c r="L147" i="1" s="1"/>
  <c r="L146" i="1"/>
  <c r="L145" i="1"/>
  <c r="K144" i="1"/>
  <c r="L144" i="1" s="1"/>
  <c r="K143" i="1"/>
  <c r="L143" i="1" s="1"/>
  <c r="K142" i="1"/>
  <c r="L142" i="1" s="1"/>
  <c r="K141" i="1"/>
  <c r="L141" i="1" s="1"/>
  <c r="K140" i="1"/>
  <c r="L140" i="1" s="1"/>
  <c r="L139" i="1"/>
  <c r="L138" i="1"/>
  <c r="L137" i="1"/>
  <c r="L136" i="1"/>
  <c r="K136" i="1"/>
  <c r="L135" i="1"/>
  <c r="K135" i="1"/>
  <c r="L134" i="1"/>
  <c r="K134" i="1"/>
  <c r="K133" i="1"/>
  <c r="K151" i="1" s="1"/>
  <c r="L151" i="1" s="1"/>
  <c r="L132" i="1"/>
  <c r="K132" i="1"/>
  <c r="L131" i="1"/>
  <c r="L130" i="1"/>
  <c r="L129" i="1"/>
  <c r="K129" i="1"/>
  <c r="L127" i="1"/>
  <c r="K126" i="1"/>
  <c r="L126" i="1" s="1"/>
  <c r="L125" i="1"/>
  <c r="L124" i="1"/>
  <c r="L123" i="1"/>
  <c r="L122" i="1"/>
  <c r="L121" i="1"/>
  <c r="L120" i="1"/>
  <c r="L119" i="1"/>
  <c r="L118" i="1"/>
  <c r="L117" i="1"/>
  <c r="L116" i="1"/>
  <c r="K115" i="1"/>
  <c r="L115" i="1" s="1"/>
  <c r="L114" i="1"/>
  <c r="L113" i="1"/>
  <c r="L112" i="1"/>
  <c r="L111" i="1"/>
  <c r="L110" i="1"/>
  <c r="L109" i="1"/>
  <c r="K109" i="1"/>
  <c r="L108" i="1"/>
  <c r="L107" i="1"/>
  <c r="L106" i="1"/>
  <c r="L105" i="1"/>
  <c r="L104" i="1"/>
  <c r="K103" i="1"/>
  <c r="L103" i="1" s="1"/>
  <c r="L102" i="1"/>
  <c r="L100" i="1"/>
  <c r="K99" i="1"/>
  <c r="L99" i="1" s="1"/>
  <c r="L98" i="1"/>
  <c r="L97" i="1"/>
  <c r="K97" i="1"/>
  <c r="L96" i="1"/>
  <c r="K96" i="1"/>
  <c r="K95" i="1"/>
  <c r="L95" i="1" s="1"/>
  <c r="L94" i="1"/>
  <c r="K93" i="1"/>
  <c r="L93" i="1" s="1"/>
  <c r="L92" i="1"/>
  <c r="L91" i="1"/>
  <c r="K91" i="1"/>
  <c r="L90" i="1"/>
  <c r="K90" i="1"/>
  <c r="L89" i="1"/>
  <c r="K89" i="1"/>
  <c r="K101" i="1" s="1"/>
  <c r="L101" i="1" s="1"/>
  <c r="L88" i="1"/>
  <c r="L87" i="1"/>
  <c r="L86" i="1"/>
  <c r="L85" i="1"/>
  <c r="L84" i="1"/>
  <c r="L83" i="1"/>
  <c r="L82" i="1"/>
  <c r="K81" i="1"/>
  <c r="L81" i="1" s="1"/>
  <c r="L80" i="1"/>
  <c r="L79" i="1"/>
  <c r="L78" i="1"/>
  <c r="L77" i="1"/>
  <c r="L76" i="1"/>
  <c r="L75" i="1"/>
  <c r="L73" i="1"/>
  <c r="L72" i="1"/>
  <c r="K71" i="1"/>
  <c r="L71" i="1" s="1"/>
  <c r="L70" i="1"/>
  <c r="L69" i="1"/>
  <c r="L68" i="1"/>
  <c r="L67" i="1"/>
  <c r="L66" i="1"/>
  <c r="L65" i="1"/>
  <c r="L64" i="1"/>
  <c r="L63" i="1"/>
  <c r="K63" i="1"/>
  <c r="L62" i="1"/>
  <c r="L61" i="1"/>
  <c r="L60" i="1"/>
  <c r="L59" i="1"/>
  <c r="L58" i="1"/>
  <c r="L57" i="1"/>
  <c r="L56" i="1"/>
  <c r="L55" i="1"/>
  <c r="L54" i="1"/>
  <c r="K53" i="1"/>
  <c r="L53" i="1" s="1"/>
  <c r="K52" i="1"/>
  <c r="L52" i="1" s="1"/>
  <c r="L51" i="1"/>
  <c r="L50" i="1"/>
  <c r="K49" i="1"/>
  <c r="L49" i="1" s="1"/>
  <c r="K48" i="1"/>
  <c r="L48" i="1" s="1"/>
  <c r="L47" i="1"/>
  <c r="L46" i="1"/>
  <c r="K45" i="1"/>
  <c r="L45" i="1" s="1"/>
  <c r="K44" i="1"/>
  <c r="L44" i="1" s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K24" i="1"/>
  <c r="L23" i="1"/>
  <c r="K23" i="1"/>
  <c r="K74" i="1" s="1"/>
  <c r="L74" i="1" s="1"/>
  <c r="L22" i="1"/>
  <c r="K22" i="1"/>
  <c r="L21" i="1"/>
  <c r="L20" i="1"/>
  <c r="L19" i="1"/>
  <c r="L18" i="1"/>
  <c r="L17" i="1"/>
  <c r="L16" i="1"/>
  <c r="L15" i="1"/>
  <c r="L14" i="1"/>
  <c r="L13" i="1"/>
  <c r="L12" i="1"/>
  <c r="L11" i="1"/>
  <c r="L10" i="1"/>
  <c r="L158" i="1" l="1"/>
  <c r="K158" i="1"/>
  <c r="L133" i="1"/>
</calcChain>
</file>

<file path=xl/sharedStrings.xml><?xml version="1.0" encoding="utf-8"?>
<sst xmlns="http://schemas.openxmlformats.org/spreadsheetml/2006/main" count="688" uniqueCount="229">
  <si>
    <t xml:space="preserve">                                     DIRECTIVA DE TRANSPARENCIA Y ACCESO A LA INFORMACION PUBLICA</t>
  </si>
  <si>
    <t xml:space="preserve">                                                                                        FORMATO Nº 20</t>
  </si>
  <si>
    <t xml:space="preserve">                                RESUMEN DE GASTO DE PASAJES AEREOS Y/O TERRESTRES NACIONAL Y VIATICOS</t>
  </si>
  <si>
    <t>UNIDAD ORGANICA: OFICINA EJECUTIVA DE ADMINISTRACION/ DIRECCION DE ECONOMIA/OFICINA DE CONTABILIDAD</t>
  </si>
  <si>
    <t>UNIDAD ORGANICA</t>
  </si>
  <si>
    <t xml:space="preserve">USUARIO </t>
  </si>
  <si>
    <t>FECHA</t>
  </si>
  <si>
    <t>RUTA AEREO</t>
  </si>
  <si>
    <t>RUTA TERRESTRE</t>
  </si>
  <si>
    <t>FUENTE DE FTO.</t>
  </si>
  <si>
    <t>AUTORIZACION DE VIAJE</t>
  </si>
  <si>
    <t>COSTO PASAJE S/.</t>
  </si>
  <si>
    <t>VIATICOS S/.</t>
  </si>
  <si>
    <t>TOTAL S/.</t>
  </si>
  <si>
    <t xml:space="preserve">OFICINA EJECUTIVA DE ADMINISTRACION </t>
  </si>
  <si>
    <t>SALDO DEL TRIMESTRE ANTERIOR</t>
  </si>
  <si>
    <t>SERAFIN FELIX</t>
  </si>
  <si>
    <t>MEDINA</t>
  </si>
  <si>
    <t>QUISPE</t>
  </si>
  <si>
    <t>09</t>
  </si>
  <si>
    <t>SI</t>
  </si>
  <si>
    <t>FILOMENA ANTONIETA</t>
  </si>
  <si>
    <t>ZAPANA</t>
  </si>
  <si>
    <t>00</t>
  </si>
  <si>
    <t>JULIA ELIZABETH NELLY</t>
  </si>
  <si>
    <t>ESQUIVEL</t>
  </si>
  <si>
    <t>MELGAREJO</t>
  </si>
  <si>
    <t>EDWIN HUILBER</t>
  </si>
  <si>
    <t>BENGOA</t>
  </si>
  <si>
    <t>FERIA</t>
  </si>
  <si>
    <t>LUZ ELIANA DALESAVI</t>
  </si>
  <si>
    <t>PACHECO</t>
  </si>
  <si>
    <t>SANTOS</t>
  </si>
  <si>
    <t>ELSA JESSENIA</t>
  </si>
  <si>
    <t>VELASQUEZ</t>
  </si>
  <si>
    <t>LOPEZ</t>
  </si>
  <si>
    <t>ANA SOLEDAD</t>
  </si>
  <si>
    <t>CALLO</t>
  </si>
  <si>
    <t>MAMANI</t>
  </si>
  <si>
    <t>ALONSO LEONARDO</t>
  </si>
  <si>
    <t>ALMONTE</t>
  </si>
  <si>
    <t>CRUZ</t>
  </si>
  <si>
    <t>ADRIAN</t>
  </si>
  <si>
    <t>CUADROS</t>
  </si>
  <si>
    <t>WILLIAN SALOMON</t>
  </si>
  <si>
    <t>DELGADO</t>
  </si>
  <si>
    <t>GAINZA</t>
  </si>
  <si>
    <t>ANTONIO MILTON</t>
  </si>
  <si>
    <t>ORTIZ</t>
  </si>
  <si>
    <t>RODRIGUEZ</t>
  </si>
  <si>
    <t>DOMINGO MANUEL</t>
  </si>
  <si>
    <t>TORRES</t>
  </si>
  <si>
    <t>VALDIVIA</t>
  </si>
  <si>
    <t>ERLAND LUIS</t>
  </si>
  <si>
    <t>BARREDA</t>
  </si>
  <si>
    <t>DIAZ</t>
  </si>
  <si>
    <t>JOSE SANTIAGO</t>
  </si>
  <si>
    <t>VALENCIA</t>
  </si>
  <si>
    <t>CHAVEZ</t>
  </si>
  <si>
    <t>NESTOR</t>
  </si>
  <si>
    <t>MONTESINOS</t>
  </si>
  <si>
    <t>CCALLO</t>
  </si>
  <si>
    <t>MARIA RUTH</t>
  </si>
  <si>
    <t>ARDILES</t>
  </si>
  <si>
    <t>DE VARGAS</t>
  </si>
  <si>
    <t>AGATON MARIO</t>
  </si>
  <si>
    <t>HUANQUI</t>
  </si>
  <si>
    <t>ZEGARRA</t>
  </si>
  <si>
    <t>VICTOR MANUEL</t>
  </si>
  <si>
    <t>LAZO</t>
  </si>
  <si>
    <t>ALPACA</t>
  </si>
  <si>
    <t>BELIZA JHAZMIN</t>
  </si>
  <si>
    <t>MONTANCHEZ</t>
  </si>
  <si>
    <t>CABEZUDO</t>
  </si>
  <si>
    <t>MIRIAN ELIZABETH</t>
  </si>
  <si>
    <t>LAJO</t>
  </si>
  <si>
    <t>FIERRO</t>
  </si>
  <si>
    <t>ELEUTERIA NORMA</t>
  </si>
  <si>
    <t>SALAS</t>
  </si>
  <si>
    <t>SANTAYANA</t>
  </si>
  <si>
    <t>ERIKA DIANET</t>
  </si>
  <si>
    <t>CASQUINA</t>
  </si>
  <si>
    <t>PAREDES</t>
  </si>
  <si>
    <t>PERCY JESUS</t>
  </si>
  <si>
    <t>URRUTIA</t>
  </si>
  <si>
    <t>MENDOZA</t>
  </si>
  <si>
    <t>FABIAN ROBERTO</t>
  </si>
  <si>
    <t>SALINAS</t>
  </si>
  <si>
    <t>ROCHA</t>
  </si>
  <si>
    <t>MARIANO</t>
  </si>
  <si>
    <t>CUEVA</t>
  </si>
  <si>
    <t>CASTRO</t>
  </si>
  <si>
    <t>DELFINA LUISA</t>
  </si>
  <si>
    <t>REVILLA</t>
  </si>
  <si>
    <t>VELA</t>
  </si>
  <si>
    <t>LUIGUI JUAN CARLOS</t>
  </si>
  <si>
    <t>ALVAREZ</t>
  </si>
  <si>
    <t>HAYDEE MARLENY</t>
  </si>
  <si>
    <t>13</t>
  </si>
  <si>
    <t>DORIS EUFEMIA</t>
  </si>
  <si>
    <t>BENAVIDES</t>
  </si>
  <si>
    <t>NUÑEZ</t>
  </si>
  <si>
    <t>NANCY LUCIANA</t>
  </si>
  <si>
    <t>LLAMAS</t>
  </si>
  <si>
    <t>ANTONIO GRIMALDO</t>
  </si>
  <si>
    <t>ROSADO</t>
  </si>
  <si>
    <t>ZURITA</t>
  </si>
  <si>
    <t>ANITA MIRIAM</t>
  </si>
  <si>
    <t>FLORES</t>
  </si>
  <si>
    <t>ALARCON</t>
  </si>
  <si>
    <t>SINDLEY PATRICIA</t>
  </si>
  <si>
    <t>PINTO</t>
  </si>
  <si>
    <t>FALCON</t>
  </si>
  <si>
    <t>MIRYAM PATRICIA</t>
  </si>
  <si>
    <t>MONROY</t>
  </si>
  <si>
    <t>CARBAJAL</t>
  </si>
  <si>
    <t>TOTAL UNIDAD ORGANICA</t>
  </si>
  <si>
    <t>DIRECCION EJECUTIVA PROMOCION DE LA SALUD</t>
  </si>
  <si>
    <t>ELSA LUCY</t>
  </si>
  <si>
    <t>CASTAÑEDA</t>
  </si>
  <si>
    <t>CONDE</t>
  </si>
  <si>
    <t>JUANA MARLENE</t>
  </si>
  <si>
    <t>OPORTO</t>
  </si>
  <si>
    <t>POLANCO</t>
  </si>
  <si>
    <t>ELIZABETH GIOVANNA</t>
  </si>
  <si>
    <t>DE AGUAYO</t>
  </si>
  <si>
    <t>ELIZABETH ANTONIETA ABIGAIL</t>
  </si>
  <si>
    <t>LUQUE</t>
  </si>
  <si>
    <t>MARLENY ELEANA</t>
  </si>
  <si>
    <t>YARI</t>
  </si>
  <si>
    <t>ZAMBRANO</t>
  </si>
  <si>
    <t>DIRECCION EJECUTIVA DE SALUD AMBIENTAL</t>
  </si>
  <si>
    <t>EMILIANA</t>
  </si>
  <si>
    <t>ARO</t>
  </si>
  <si>
    <t>RETAMOZO</t>
  </si>
  <si>
    <t>YURY VICTOR</t>
  </si>
  <si>
    <t>ISASI</t>
  </si>
  <si>
    <t>ROSAS</t>
  </si>
  <si>
    <t>JUSTINA ROSA</t>
  </si>
  <si>
    <t>BORDA</t>
  </si>
  <si>
    <t>JUAN RAMON</t>
  </si>
  <si>
    <t>CASTILLO</t>
  </si>
  <si>
    <t>NORMA ESTELA</t>
  </si>
  <si>
    <t>VALERO</t>
  </si>
  <si>
    <t>MACEDO</t>
  </si>
  <si>
    <t>GINA CARMELA</t>
  </si>
  <si>
    <t>FUENTES</t>
  </si>
  <si>
    <t>AGATON ANDRES</t>
  </si>
  <si>
    <t>FERNANDO SALVADOR</t>
  </si>
  <si>
    <t>MALAGA</t>
  </si>
  <si>
    <t>CARMEN ELENA</t>
  </si>
  <si>
    <t>SOLIS</t>
  </si>
  <si>
    <t>PEZO</t>
  </si>
  <si>
    <t>DIRECCION EJECUTIVA DE SALUD DE LAS PERSONA</t>
  </si>
  <si>
    <t>ANA VANESSA</t>
  </si>
  <si>
    <t>MOLINA</t>
  </si>
  <si>
    <t>NAYHUA</t>
  </si>
  <si>
    <t>ANA CELIA</t>
  </si>
  <si>
    <t>MANCO</t>
  </si>
  <si>
    <t>ESCALANTE</t>
  </si>
  <si>
    <t>TESSY</t>
  </si>
  <si>
    <t>ACAPARI</t>
  </si>
  <si>
    <t>SUCASACA</t>
  </si>
  <si>
    <t>LESLIE LUZ</t>
  </si>
  <si>
    <t>OROZ</t>
  </si>
  <si>
    <t>YDELSA LUCIA</t>
  </si>
  <si>
    <t>LUNA</t>
  </si>
  <si>
    <t>AYDEE JUSTINA</t>
  </si>
  <si>
    <t>VARGAS</t>
  </si>
  <si>
    <t>HELMER ARTURO</t>
  </si>
  <si>
    <t>JIMENEZ</t>
  </si>
  <si>
    <t>IBAÑEZ</t>
  </si>
  <si>
    <t>VICTOR ELISEO</t>
  </si>
  <si>
    <t>CHIRINOS</t>
  </si>
  <si>
    <t>COLLADO</t>
  </si>
  <si>
    <t>MARIO AMADOR</t>
  </si>
  <si>
    <t>HERRERA</t>
  </si>
  <si>
    <t>BEDOYA</t>
  </si>
  <si>
    <t>MIRYAN</t>
  </si>
  <si>
    <t>GIRALDO</t>
  </si>
  <si>
    <t>ARAGON</t>
  </si>
  <si>
    <t>LUISA CARMEN</t>
  </si>
  <si>
    <t>BELTRAN</t>
  </si>
  <si>
    <t>LOURDES MARIANITA</t>
  </si>
  <si>
    <t>MOLLEAPASA</t>
  </si>
  <si>
    <t>ARISPE</t>
  </si>
  <si>
    <t>DIRECCION DE EPIDEMIOLOGIA</t>
  </si>
  <si>
    <t>DIRECCION EJECUTIVA DE MEDICAMENTOS INSUMOS Y DROGAS</t>
  </si>
  <si>
    <t>WILBER FERNANDO</t>
  </si>
  <si>
    <t>PALOMINO</t>
  </si>
  <si>
    <t>MARCO ANTONIO ENRIQUE</t>
  </si>
  <si>
    <t>OJEDA</t>
  </si>
  <si>
    <t>MAYTA</t>
  </si>
  <si>
    <t>PATRICIA EDITH</t>
  </si>
  <si>
    <t>CARPIO</t>
  </si>
  <si>
    <t>LILIAN</t>
  </si>
  <si>
    <t>PEDRO ERNESTO</t>
  </si>
  <si>
    <t>TINTAYA</t>
  </si>
  <si>
    <t>QUILLA</t>
  </si>
  <si>
    <t>AMPARO PAULA</t>
  </si>
  <si>
    <t>CHAMBI</t>
  </si>
  <si>
    <t>BEJAR</t>
  </si>
  <si>
    <t>HOWER VICTOR</t>
  </si>
  <si>
    <t>ARIAS</t>
  </si>
  <si>
    <t>ALBERTO SERAFIN</t>
  </si>
  <si>
    <t>CONTRERAS</t>
  </si>
  <si>
    <t>CABRERA</t>
  </si>
  <si>
    <t>PEDRO DEYBIS</t>
  </si>
  <si>
    <t>ESCOBEDO</t>
  </si>
  <si>
    <t>TEJADA</t>
  </si>
  <si>
    <t>ANTONIO</t>
  </si>
  <si>
    <t>CARDENAS</t>
  </si>
  <si>
    <t>ALFREDO WILLY</t>
  </si>
  <si>
    <t>CJUNO</t>
  </si>
  <si>
    <t>GONZALES</t>
  </si>
  <si>
    <t>WILLIAM DANIEL</t>
  </si>
  <si>
    <t>PANIURA</t>
  </si>
  <si>
    <t>ZAMALLOA</t>
  </si>
  <si>
    <t>GLADYS ANGELICA</t>
  </si>
  <si>
    <t>ULLOA</t>
  </si>
  <si>
    <t>FIORELLA LUZ</t>
  </si>
  <si>
    <t>SAN MIGUEL</t>
  </si>
  <si>
    <t>VELARDE</t>
  </si>
  <si>
    <t>DIRECCION EJECUTIVA DE ESTASISTICA</t>
  </si>
  <si>
    <t>DIRECCION EJECUTIVA DEL SIS</t>
  </si>
  <si>
    <t>DEAN OMAR</t>
  </si>
  <si>
    <t>HUARACHI</t>
  </si>
  <si>
    <t>SUEROS</t>
  </si>
  <si>
    <t>TOTAL AL MES DE MAYO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</si>
</sst>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0" applyFont="1" applyFill="1"/>
    <xf numFmtId="49" fontId="3" fillId="0" borderId="0" xfId="0" applyNumberFormat="1" applyFont="1" applyFill="1"/>
    <xf numFmtId="4" fontId="3" fillId="0" borderId="0" xfId="0" applyNumberFormat="1" applyFont="1" applyFill="1"/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164" fontId="7" fillId="0" borderId="1" xfId="0" applyNumberFormat="1" applyFont="1" applyFill="1" applyBorder="1"/>
    <xf numFmtId="0" fontId="7" fillId="0" borderId="1" xfId="0" applyFont="1" applyFill="1" applyBorder="1"/>
    <xf numFmtId="49" fontId="7" fillId="0" borderId="1" xfId="0" applyNumberFormat="1" applyFont="1" applyFill="1" applyBorder="1"/>
    <xf numFmtId="4" fontId="7" fillId="0" borderId="1" xfId="0" applyNumberFormat="1" applyFont="1" applyFill="1" applyBorder="1"/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0" fontId="3" fillId="0" borderId="1" xfId="0" applyFont="1" applyFill="1" applyBorder="1"/>
    <xf numFmtId="4" fontId="3" fillId="0" borderId="1" xfId="0" applyNumberFormat="1" applyFont="1" applyFill="1" applyBorder="1"/>
    <xf numFmtId="4" fontId="3" fillId="0" borderId="1" xfId="0" applyNumberFormat="1" applyFont="1" applyBorder="1" applyProtection="1">
      <protection locked="0"/>
    </xf>
    <xf numFmtId="4" fontId="5" fillId="0" borderId="1" xfId="0" applyNumberFormat="1" applyFont="1" applyFill="1" applyBorder="1"/>
    <xf numFmtId="0" fontId="8" fillId="0" borderId="1" xfId="0" applyFont="1" applyFill="1" applyBorder="1"/>
    <xf numFmtId="49" fontId="8" fillId="0" borderId="1" xfId="0" applyNumberFormat="1" applyFont="1" applyFill="1" applyBorder="1"/>
    <xf numFmtId="4" fontId="8" fillId="0" borderId="1" xfId="0" applyNumberFormat="1" applyFont="1" applyFill="1" applyBorder="1"/>
    <xf numFmtId="164" fontId="5" fillId="0" borderId="1" xfId="0" applyNumberFormat="1" applyFont="1" applyFill="1" applyBorder="1"/>
    <xf numFmtId="49" fontId="5" fillId="0" borderId="1" xfId="0" applyNumberFormat="1" applyFont="1" applyFill="1" applyBorder="1"/>
    <xf numFmtId="0" fontId="9" fillId="0" borderId="1" xfId="0" applyFont="1" applyFill="1" applyBorder="1"/>
    <xf numFmtId="4" fontId="9" fillId="0" borderId="1" xfId="0" applyNumberFormat="1" applyFont="1" applyFill="1" applyBorder="1"/>
    <xf numFmtId="164" fontId="9" fillId="0" borderId="1" xfId="0" applyNumberFormat="1" applyFont="1" applyFill="1" applyBorder="1"/>
    <xf numFmtId="49" fontId="3" fillId="0" borderId="1" xfId="0" applyNumberFormat="1" applyFont="1" applyFill="1" applyBorder="1"/>
    <xf numFmtId="0" fontId="2" fillId="0" borderId="1" xfId="0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164" fontId="2" fillId="0" borderId="0" xfId="0" applyNumberFormat="1" applyFont="1" applyFill="1"/>
    <xf numFmtId="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tabSelected="1" topLeftCell="A7" workbookViewId="0">
      <selection activeCell="B27" sqref="B27"/>
    </sheetView>
  </sheetViews>
  <sheetFormatPr baseColWidth="10" defaultRowHeight="15" x14ac:dyDescent="0.25"/>
  <cols>
    <col min="1" max="1" width="5.85546875" style="3" customWidth="1"/>
    <col min="2" max="2" width="14.7109375" style="3" customWidth="1"/>
    <col min="3" max="4" width="10.5703125" style="3" customWidth="1"/>
    <col min="5" max="5" width="8.85546875" style="40" customWidth="1"/>
    <col min="6" max="6" width="10.28515625" style="3" customWidth="1"/>
    <col min="7" max="7" width="11.42578125" style="3"/>
    <col min="8" max="8" width="8" style="3" customWidth="1"/>
    <col min="9" max="9" width="10" style="3" customWidth="1"/>
    <col min="10" max="10" width="7.85546875" style="3" customWidth="1"/>
    <col min="11" max="11" width="14.140625" style="41" customWidth="1"/>
    <col min="12" max="12" width="14" style="41" customWidth="1"/>
    <col min="13" max="16384" width="11.42578125" style="3"/>
  </cols>
  <sheetData>
    <row r="1" spans="1:12" ht="18.75" x14ac:dyDescent="0.3">
      <c r="A1" s="1" t="s">
        <v>0</v>
      </c>
      <c r="B1" s="1"/>
      <c r="C1" s="1"/>
      <c r="D1" s="1"/>
      <c r="E1" s="2"/>
      <c r="F1" s="1"/>
      <c r="H1" s="4"/>
      <c r="J1" s="5"/>
      <c r="K1" s="5"/>
      <c r="L1" s="5"/>
    </row>
    <row r="2" spans="1:12" ht="18.75" x14ac:dyDescent="0.3">
      <c r="A2" s="1"/>
      <c r="B2" s="1"/>
      <c r="C2" s="1"/>
      <c r="D2" s="1"/>
      <c r="E2" s="2"/>
      <c r="F2" s="1"/>
      <c r="H2" s="4"/>
      <c r="J2" s="5"/>
      <c r="K2" s="5"/>
      <c r="L2" s="5"/>
    </row>
    <row r="3" spans="1:12" ht="18.75" x14ac:dyDescent="0.3">
      <c r="A3" s="1" t="s">
        <v>1</v>
      </c>
      <c r="B3" s="1"/>
      <c r="C3" s="1"/>
      <c r="D3" s="1"/>
      <c r="E3" s="2"/>
      <c r="F3" s="1"/>
      <c r="H3" s="4"/>
      <c r="J3" s="5"/>
      <c r="K3" s="5"/>
      <c r="L3" s="5"/>
    </row>
    <row r="4" spans="1:12" ht="18.75" x14ac:dyDescent="0.3">
      <c r="A4" s="1"/>
      <c r="B4" s="1"/>
      <c r="C4" s="1"/>
      <c r="D4" s="1"/>
      <c r="E4" s="2"/>
      <c r="F4" s="1"/>
      <c r="H4" s="4"/>
      <c r="J4" s="5"/>
      <c r="K4" s="5"/>
      <c r="L4" s="5"/>
    </row>
    <row r="5" spans="1:12" ht="18.75" x14ac:dyDescent="0.3">
      <c r="A5" s="1" t="s">
        <v>2</v>
      </c>
      <c r="B5" s="1"/>
      <c r="C5" s="1"/>
      <c r="D5" s="1"/>
      <c r="E5" s="2"/>
      <c r="F5" s="1"/>
      <c r="H5" s="4"/>
      <c r="J5" s="5"/>
      <c r="K5" s="5"/>
      <c r="L5" s="5"/>
    </row>
    <row r="6" spans="1:12" ht="18.75" x14ac:dyDescent="0.3">
      <c r="A6" s="1"/>
      <c r="B6" s="1"/>
      <c r="C6" s="1"/>
      <c r="D6" s="1"/>
      <c r="E6" s="2"/>
      <c r="F6" s="1"/>
      <c r="H6" s="4"/>
      <c r="J6" s="5"/>
      <c r="K6" s="5"/>
      <c r="L6" s="5"/>
    </row>
    <row r="7" spans="1:12" ht="18.75" x14ac:dyDescent="0.3">
      <c r="A7" s="1" t="s">
        <v>3</v>
      </c>
      <c r="B7" s="1"/>
      <c r="C7" s="1"/>
      <c r="D7" s="1"/>
      <c r="E7" s="2"/>
      <c r="F7" s="1"/>
      <c r="H7" s="4"/>
      <c r="J7" s="5"/>
      <c r="K7" s="5"/>
      <c r="L7" s="5"/>
    </row>
    <row r="8" spans="1:12" x14ac:dyDescent="0.25">
      <c r="A8" s="6"/>
      <c r="B8" s="6"/>
      <c r="C8" s="6"/>
      <c r="D8" s="6"/>
      <c r="E8" s="7"/>
      <c r="F8" s="6"/>
      <c r="G8" s="6"/>
      <c r="H8" s="4"/>
      <c r="I8" s="6"/>
      <c r="J8" s="5"/>
      <c r="K8" s="5"/>
      <c r="L8" s="5"/>
    </row>
    <row r="9" spans="1:12" ht="75" x14ac:dyDescent="0.25">
      <c r="A9" s="8" t="s">
        <v>4</v>
      </c>
      <c r="B9" s="9" t="s">
        <v>5</v>
      </c>
      <c r="C9" s="9"/>
      <c r="D9" s="9"/>
      <c r="E9" s="10" t="s">
        <v>6</v>
      </c>
      <c r="F9" s="8" t="s">
        <v>7</v>
      </c>
      <c r="G9" s="8" t="s">
        <v>8</v>
      </c>
      <c r="H9" s="11" t="s">
        <v>9</v>
      </c>
      <c r="I9" s="8" t="s">
        <v>10</v>
      </c>
      <c r="J9" s="12" t="s">
        <v>11</v>
      </c>
      <c r="K9" s="13" t="s">
        <v>12</v>
      </c>
      <c r="L9" s="13" t="s">
        <v>13</v>
      </c>
    </row>
    <row r="10" spans="1:12" ht="15.75" x14ac:dyDescent="0.25">
      <c r="A10" s="14" t="s">
        <v>14</v>
      </c>
      <c r="B10" s="15"/>
      <c r="C10" s="15"/>
      <c r="D10" s="15"/>
      <c r="E10" s="16" t="s">
        <v>15</v>
      </c>
      <c r="F10" s="17"/>
      <c r="G10" s="17"/>
      <c r="H10" s="18"/>
      <c r="I10" s="17"/>
      <c r="J10" s="19"/>
      <c r="K10" s="19">
        <v>40260</v>
      </c>
      <c r="L10" s="19">
        <f>+J10+K10</f>
        <v>40260</v>
      </c>
    </row>
    <row r="11" spans="1:12" ht="15.75" x14ac:dyDescent="0.25">
      <c r="A11" s="14"/>
      <c r="B11" s="20" t="s">
        <v>16</v>
      </c>
      <c r="C11" s="20" t="s">
        <v>17</v>
      </c>
      <c r="D11" s="20" t="s">
        <v>18</v>
      </c>
      <c r="E11" s="21">
        <v>42129</v>
      </c>
      <c r="F11" s="22"/>
      <c r="G11" s="22">
        <v>2</v>
      </c>
      <c r="H11" s="20" t="s">
        <v>19</v>
      </c>
      <c r="I11" s="22" t="s">
        <v>20</v>
      </c>
      <c r="J11" s="23"/>
      <c r="K11" s="24">
        <v>396</v>
      </c>
      <c r="L11" s="23">
        <f>+J11+K11</f>
        <v>396</v>
      </c>
    </row>
    <row r="12" spans="1:12" ht="15.75" x14ac:dyDescent="0.25">
      <c r="A12" s="14"/>
      <c r="B12" s="20" t="s">
        <v>21</v>
      </c>
      <c r="C12" s="20" t="s">
        <v>22</v>
      </c>
      <c r="D12" s="20" t="s">
        <v>18</v>
      </c>
      <c r="E12" s="21">
        <v>42129</v>
      </c>
      <c r="F12" s="22"/>
      <c r="G12" s="22">
        <v>2</v>
      </c>
      <c r="H12" s="20" t="s">
        <v>23</v>
      </c>
      <c r="I12" s="22" t="s">
        <v>20</v>
      </c>
      <c r="J12" s="23"/>
      <c r="K12" s="24">
        <v>132</v>
      </c>
      <c r="L12" s="23">
        <f t="shared" ref="L12:L75" si="0">+J12+K12</f>
        <v>132</v>
      </c>
    </row>
    <row r="13" spans="1:12" ht="15.75" x14ac:dyDescent="0.25">
      <c r="A13" s="14"/>
      <c r="B13" s="20" t="s">
        <v>24</v>
      </c>
      <c r="C13" s="20" t="s">
        <v>25</v>
      </c>
      <c r="D13" s="20" t="s">
        <v>26</v>
      </c>
      <c r="E13" s="21">
        <v>42129</v>
      </c>
      <c r="F13" s="22"/>
      <c r="G13" s="22">
        <v>2</v>
      </c>
      <c r="H13" s="20" t="s">
        <v>23</v>
      </c>
      <c r="I13" s="22" t="s">
        <v>20</v>
      </c>
      <c r="J13" s="23"/>
      <c r="K13" s="24">
        <v>132</v>
      </c>
      <c r="L13" s="23">
        <f t="shared" si="0"/>
        <v>132</v>
      </c>
    </row>
    <row r="14" spans="1:12" ht="15.75" x14ac:dyDescent="0.25">
      <c r="A14" s="14"/>
      <c r="B14" s="20" t="s">
        <v>27</v>
      </c>
      <c r="C14" s="20" t="s">
        <v>28</v>
      </c>
      <c r="D14" s="20" t="s">
        <v>29</v>
      </c>
      <c r="E14" s="21">
        <v>42129</v>
      </c>
      <c r="F14" s="22"/>
      <c r="G14" s="22">
        <v>2</v>
      </c>
      <c r="H14" s="20" t="s">
        <v>23</v>
      </c>
      <c r="I14" s="22" t="s">
        <v>20</v>
      </c>
      <c r="J14" s="23"/>
      <c r="K14" s="24">
        <v>320</v>
      </c>
      <c r="L14" s="23">
        <f t="shared" si="0"/>
        <v>320</v>
      </c>
    </row>
    <row r="15" spans="1:12" ht="15.75" x14ac:dyDescent="0.25">
      <c r="A15" s="14"/>
      <c r="B15" s="20" t="s">
        <v>30</v>
      </c>
      <c r="C15" s="20" t="s">
        <v>31</v>
      </c>
      <c r="D15" s="20" t="s">
        <v>32</v>
      </c>
      <c r="E15" s="21">
        <v>42129</v>
      </c>
      <c r="F15" s="22"/>
      <c r="G15" s="22">
        <v>2</v>
      </c>
      <c r="H15" s="20" t="s">
        <v>23</v>
      </c>
      <c r="I15" s="22" t="s">
        <v>20</v>
      </c>
      <c r="J15" s="23"/>
      <c r="K15" s="24">
        <v>640</v>
      </c>
      <c r="L15" s="23">
        <f t="shared" si="0"/>
        <v>640</v>
      </c>
    </row>
    <row r="16" spans="1:12" ht="15.75" x14ac:dyDescent="0.25">
      <c r="A16" s="14"/>
      <c r="B16" s="20" t="s">
        <v>33</v>
      </c>
      <c r="C16" s="20" t="s">
        <v>34</v>
      </c>
      <c r="D16" s="20" t="s">
        <v>35</v>
      </c>
      <c r="E16" s="21">
        <v>42129</v>
      </c>
      <c r="F16" s="22"/>
      <c r="G16" s="22">
        <v>2</v>
      </c>
      <c r="H16" s="20" t="s">
        <v>23</v>
      </c>
      <c r="I16" s="22" t="s">
        <v>20</v>
      </c>
      <c r="J16" s="23"/>
      <c r="K16" s="24">
        <v>132</v>
      </c>
      <c r="L16" s="23">
        <f t="shared" si="0"/>
        <v>132</v>
      </c>
    </row>
    <row r="17" spans="1:12" ht="15.75" x14ac:dyDescent="0.25">
      <c r="A17" s="14"/>
      <c r="B17" s="20" t="s">
        <v>36</v>
      </c>
      <c r="C17" s="20" t="s">
        <v>37</v>
      </c>
      <c r="D17" s="20" t="s">
        <v>38</v>
      </c>
      <c r="E17" s="21">
        <v>42129</v>
      </c>
      <c r="F17" s="22"/>
      <c r="G17" s="22">
        <v>2</v>
      </c>
      <c r="H17" s="20" t="s">
        <v>23</v>
      </c>
      <c r="I17" s="22" t="s">
        <v>20</v>
      </c>
      <c r="J17" s="23"/>
      <c r="K17" s="24">
        <v>132</v>
      </c>
      <c r="L17" s="23">
        <f t="shared" si="0"/>
        <v>132</v>
      </c>
    </row>
    <row r="18" spans="1:12" ht="15.75" x14ac:dyDescent="0.25">
      <c r="A18" s="14"/>
      <c r="B18" s="20" t="s">
        <v>39</v>
      </c>
      <c r="C18" s="20" t="s">
        <v>40</v>
      </c>
      <c r="D18" s="20" t="s">
        <v>41</v>
      </c>
      <c r="E18" s="21">
        <v>42129</v>
      </c>
      <c r="F18" s="22"/>
      <c r="G18" s="22">
        <v>2</v>
      </c>
      <c r="H18" s="20" t="s">
        <v>23</v>
      </c>
      <c r="I18" s="22" t="s">
        <v>20</v>
      </c>
      <c r="J18" s="23"/>
      <c r="K18" s="24">
        <v>528</v>
      </c>
      <c r="L18" s="23">
        <f t="shared" si="0"/>
        <v>528</v>
      </c>
    </row>
    <row r="19" spans="1:12" ht="15.75" x14ac:dyDescent="0.25">
      <c r="A19" s="14"/>
      <c r="B19" s="20" t="s">
        <v>42</v>
      </c>
      <c r="C19" s="20" t="s">
        <v>43</v>
      </c>
      <c r="D19" s="20" t="s">
        <v>32</v>
      </c>
      <c r="E19" s="21">
        <v>42129</v>
      </c>
      <c r="F19" s="22"/>
      <c r="G19" s="22">
        <v>2</v>
      </c>
      <c r="H19" s="20" t="s">
        <v>23</v>
      </c>
      <c r="I19" s="22" t="s">
        <v>20</v>
      </c>
      <c r="J19" s="23"/>
      <c r="K19" s="24">
        <v>132</v>
      </c>
      <c r="L19" s="23">
        <f t="shared" si="0"/>
        <v>132</v>
      </c>
    </row>
    <row r="20" spans="1:12" ht="15.75" x14ac:dyDescent="0.25">
      <c r="A20" s="14"/>
      <c r="B20" s="20" t="s">
        <v>44</v>
      </c>
      <c r="C20" s="20" t="s">
        <v>45</v>
      </c>
      <c r="D20" s="20" t="s">
        <v>46</v>
      </c>
      <c r="E20" s="21">
        <v>42129</v>
      </c>
      <c r="F20" s="22"/>
      <c r="G20" s="22">
        <v>2</v>
      </c>
      <c r="H20" s="20" t="s">
        <v>23</v>
      </c>
      <c r="I20" s="22" t="s">
        <v>20</v>
      </c>
      <c r="J20" s="23"/>
      <c r="K20" s="24">
        <v>132</v>
      </c>
      <c r="L20" s="23">
        <f t="shared" si="0"/>
        <v>132</v>
      </c>
    </row>
    <row r="21" spans="1:12" ht="15.75" x14ac:dyDescent="0.25">
      <c r="A21" s="14"/>
      <c r="B21" s="20" t="s">
        <v>47</v>
      </c>
      <c r="C21" s="20" t="s">
        <v>48</v>
      </c>
      <c r="D21" s="20" t="s">
        <v>49</v>
      </c>
      <c r="E21" s="21">
        <v>42129</v>
      </c>
      <c r="F21" s="22"/>
      <c r="G21" s="22">
        <v>2</v>
      </c>
      <c r="H21" s="20" t="s">
        <v>23</v>
      </c>
      <c r="I21" s="22" t="s">
        <v>20</v>
      </c>
      <c r="J21" s="23"/>
      <c r="K21" s="24">
        <v>396</v>
      </c>
      <c r="L21" s="23">
        <f t="shared" si="0"/>
        <v>396</v>
      </c>
    </row>
    <row r="22" spans="1:12" ht="15.75" x14ac:dyDescent="0.25">
      <c r="A22" s="14"/>
      <c r="B22" s="20" t="s">
        <v>50</v>
      </c>
      <c r="C22" s="20" t="s">
        <v>51</v>
      </c>
      <c r="D22" s="20" t="s">
        <v>52</v>
      </c>
      <c r="E22" s="21">
        <v>42129</v>
      </c>
      <c r="F22" s="22"/>
      <c r="G22" s="22">
        <v>2</v>
      </c>
      <c r="H22" s="20" t="s">
        <v>23</v>
      </c>
      <c r="I22" s="22" t="s">
        <v>20</v>
      </c>
      <c r="J22" s="23"/>
      <c r="K22" s="24">
        <f>300+1280</f>
        <v>1580</v>
      </c>
      <c r="L22" s="23">
        <f t="shared" si="0"/>
        <v>1580</v>
      </c>
    </row>
    <row r="23" spans="1:12" ht="15.75" x14ac:dyDescent="0.25">
      <c r="A23" s="14"/>
      <c r="B23" s="20" t="s">
        <v>53</v>
      </c>
      <c r="C23" s="20" t="s">
        <v>54</v>
      </c>
      <c r="D23" s="20" t="s">
        <v>55</v>
      </c>
      <c r="E23" s="21">
        <v>42129</v>
      </c>
      <c r="F23" s="22"/>
      <c r="G23" s="22">
        <v>2</v>
      </c>
      <c r="H23" s="20" t="s">
        <v>23</v>
      </c>
      <c r="I23" s="22" t="s">
        <v>20</v>
      </c>
      <c r="J23" s="23"/>
      <c r="K23" s="24">
        <f>200+1280</f>
        <v>1480</v>
      </c>
      <c r="L23" s="23">
        <f t="shared" si="0"/>
        <v>1480</v>
      </c>
    </row>
    <row r="24" spans="1:12" ht="15.75" x14ac:dyDescent="0.25">
      <c r="A24" s="14"/>
      <c r="B24" s="20" t="s">
        <v>56</v>
      </c>
      <c r="C24" s="20" t="s">
        <v>57</v>
      </c>
      <c r="D24" s="20" t="s">
        <v>58</v>
      </c>
      <c r="E24" s="21">
        <v>42129</v>
      </c>
      <c r="F24" s="22"/>
      <c r="G24" s="22">
        <v>2</v>
      </c>
      <c r="H24" s="20" t="s">
        <v>23</v>
      </c>
      <c r="I24" s="22" t="s">
        <v>20</v>
      </c>
      <c r="J24" s="23"/>
      <c r="K24" s="24">
        <f>290+640</f>
        <v>930</v>
      </c>
      <c r="L24" s="23">
        <f t="shared" si="0"/>
        <v>930</v>
      </c>
    </row>
    <row r="25" spans="1:12" ht="15.75" x14ac:dyDescent="0.25">
      <c r="A25" s="14"/>
      <c r="B25" s="20" t="s">
        <v>59</v>
      </c>
      <c r="C25" s="20" t="s">
        <v>60</v>
      </c>
      <c r="D25" s="20" t="s">
        <v>61</v>
      </c>
      <c r="E25" s="21">
        <v>42129</v>
      </c>
      <c r="F25" s="22"/>
      <c r="G25" s="22">
        <v>2</v>
      </c>
      <c r="H25" s="20" t="s">
        <v>23</v>
      </c>
      <c r="I25" s="22" t="s">
        <v>20</v>
      </c>
      <c r="J25" s="23"/>
      <c r="K25" s="24">
        <v>264</v>
      </c>
      <c r="L25" s="23">
        <f t="shared" si="0"/>
        <v>264</v>
      </c>
    </row>
    <row r="26" spans="1:12" ht="15.75" x14ac:dyDescent="0.25">
      <c r="A26" s="14"/>
      <c r="B26" s="20" t="s">
        <v>16</v>
      </c>
      <c r="C26" s="20" t="s">
        <v>17</v>
      </c>
      <c r="D26" s="20" t="s">
        <v>18</v>
      </c>
      <c r="E26" s="21">
        <v>42129</v>
      </c>
      <c r="F26" s="22"/>
      <c r="G26" s="22">
        <v>2</v>
      </c>
      <c r="H26" s="20" t="s">
        <v>23</v>
      </c>
      <c r="I26" s="22" t="s">
        <v>20</v>
      </c>
      <c r="J26" s="23"/>
      <c r="K26" s="24">
        <v>396</v>
      </c>
      <c r="L26" s="23">
        <f t="shared" si="0"/>
        <v>396</v>
      </c>
    </row>
    <row r="27" spans="1:12" ht="15.75" x14ac:dyDescent="0.25">
      <c r="A27" s="14"/>
      <c r="B27" s="20" t="s">
        <v>33</v>
      </c>
      <c r="C27" s="20" t="s">
        <v>34</v>
      </c>
      <c r="D27" s="20" t="s">
        <v>35</v>
      </c>
      <c r="E27" s="21">
        <v>42129</v>
      </c>
      <c r="F27" s="22"/>
      <c r="G27" s="22">
        <v>2</v>
      </c>
      <c r="H27" s="20" t="s">
        <v>23</v>
      </c>
      <c r="I27" s="22" t="s">
        <v>20</v>
      </c>
      <c r="J27" s="23"/>
      <c r="K27" s="24">
        <v>132</v>
      </c>
      <c r="L27" s="23">
        <f t="shared" si="0"/>
        <v>132</v>
      </c>
    </row>
    <row r="28" spans="1:12" ht="15.75" x14ac:dyDescent="0.25">
      <c r="A28" s="14"/>
      <c r="B28" s="20" t="s">
        <v>62</v>
      </c>
      <c r="C28" s="20" t="s">
        <v>63</v>
      </c>
      <c r="D28" s="20" t="s">
        <v>64</v>
      </c>
      <c r="E28" s="21">
        <v>42129</v>
      </c>
      <c r="F28" s="22"/>
      <c r="G28" s="22">
        <v>2</v>
      </c>
      <c r="H28" s="20" t="s">
        <v>19</v>
      </c>
      <c r="I28" s="22" t="s">
        <v>20</v>
      </c>
      <c r="J28" s="23"/>
      <c r="K28" s="24">
        <v>264</v>
      </c>
      <c r="L28" s="23">
        <f t="shared" si="0"/>
        <v>264</v>
      </c>
    </row>
    <row r="29" spans="1:12" ht="15.75" x14ac:dyDescent="0.25">
      <c r="A29" s="14"/>
      <c r="B29" s="20" t="s">
        <v>62</v>
      </c>
      <c r="C29" s="20" t="s">
        <v>63</v>
      </c>
      <c r="D29" s="20" t="s">
        <v>64</v>
      </c>
      <c r="E29" s="21">
        <v>42129</v>
      </c>
      <c r="F29" s="22"/>
      <c r="G29" s="22">
        <v>2</v>
      </c>
      <c r="H29" s="20" t="s">
        <v>19</v>
      </c>
      <c r="I29" s="22" t="s">
        <v>20</v>
      </c>
      <c r="J29" s="23"/>
      <c r="K29" s="24">
        <v>132</v>
      </c>
      <c r="L29" s="23">
        <f t="shared" si="0"/>
        <v>132</v>
      </c>
    </row>
    <row r="30" spans="1:12" ht="15.75" x14ac:dyDescent="0.25">
      <c r="A30" s="14"/>
      <c r="B30" s="20" t="s">
        <v>65</v>
      </c>
      <c r="C30" s="20" t="s">
        <v>66</v>
      </c>
      <c r="D30" s="20" t="s">
        <v>67</v>
      </c>
      <c r="E30" s="21">
        <v>42129</v>
      </c>
      <c r="F30" s="22"/>
      <c r="G30" s="22">
        <v>2</v>
      </c>
      <c r="H30" s="20" t="s">
        <v>23</v>
      </c>
      <c r="I30" s="22" t="s">
        <v>20</v>
      </c>
      <c r="J30" s="23"/>
      <c r="K30" s="24">
        <v>396</v>
      </c>
      <c r="L30" s="23">
        <f t="shared" si="0"/>
        <v>396</v>
      </c>
    </row>
    <row r="31" spans="1:12" ht="15.75" x14ac:dyDescent="0.25">
      <c r="A31" s="14"/>
      <c r="B31" s="20" t="s">
        <v>65</v>
      </c>
      <c r="C31" s="20" t="s">
        <v>66</v>
      </c>
      <c r="D31" s="20" t="s">
        <v>67</v>
      </c>
      <c r="E31" s="21">
        <v>42129</v>
      </c>
      <c r="F31" s="22"/>
      <c r="G31" s="22">
        <v>2</v>
      </c>
      <c r="H31" s="20" t="s">
        <v>23</v>
      </c>
      <c r="I31" s="22" t="s">
        <v>20</v>
      </c>
      <c r="J31" s="23"/>
      <c r="K31" s="24">
        <v>132</v>
      </c>
      <c r="L31" s="23">
        <f t="shared" si="0"/>
        <v>132</v>
      </c>
    </row>
    <row r="32" spans="1:12" ht="15.75" x14ac:dyDescent="0.25">
      <c r="A32" s="14"/>
      <c r="B32" s="20" t="s">
        <v>68</v>
      </c>
      <c r="C32" s="20" t="s">
        <v>69</v>
      </c>
      <c r="D32" s="20" t="s">
        <v>70</v>
      </c>
      <c r="E32" s="21">
        <v>42129</v>
      </c>
      <c r="F32" s="22"/>
      <c r="G32" s="22">
        <v>2</v>
      </c>
      <c r="H32" s="20" t="s">
        <v>23</v>
      </c>
      <c r="I32" s="22" t="s">
        <v>20</v>
      </c>
      <c r="J32" s="23"/>
      <c r="K32" s="24">
        <v>132</v>
      </c>
      <c r="L32" s="23">
        <f t="shared" si="0"/>
        <v>132</v>
      </c>
    </row>
    <row r="33" spans="1:12" ht="15.75" x14ac:dyDescent="0.25">
      <c r="A33" s="14"/>
      <c r="B33" s="20" t="s">
        <v>27</v>
      </c>
      <c r="C33" s="20" t="s">
        <v>28</v>
      </c>
      <c r="D33" s="20" t="s">
        <v>29</v>
      </c>
      <c r="E33" s="21">
        <v>42129</v>
      </c>
      <c r="F33" s="22"/>
      <c r="G33" s="22">
        <v>2</v>
      </c>
      <c r="H33" s="20" t="s">
        <v>23</v>
      </c>
      <c r="I33" s="22" t="s">
        <v>20</v>
      </c>
      <c r="J33" s="23"/>
      <c r="K33" s="24">
        <v>132</v>
      </c>
      <c r="L33" s="23">
        <f t="shared" si="0"/>
        <v>132</v>
      </c>
    </row>
    <row r="34" spans="1:12" ht="15.75" x14ac:dyDescent="0.25">
      <c r="A34" s="14"/>
      <c r="B34" s="20" t="s">
        <v>44</v>
      </c>
      <c r="C34" s="20" t="s">
        <v>45</v>
      </c>
      <c r="D34" s="20" t="s">
        <v>46</v>
      </c>
      <c r="E34" s="21">
        <v>42129</v>
      </c>
      <c r="F34" s="22"/>
      <c r="G34" s="22">
        <v>2</v>
      </c>
      <c r="H34" s="20" t="s">
        <v>19</v>
      </c>
      <c r="I34" s="22" t="s">
        <v>20</v>
      </c>
      <c r="J34" s="23"/>
      <c r="K34" s="24">
        <v>132</v>
      </c>
      <c r="L34" s="23">
        <f t="shared" si="0"/>
        <v>132</v>
      </c>
    </row>
    <row r="35" spans="1:12" ht="15.75" x14ac:dyDescent="0.25">
      <c r="A35" s="14"/>
      <c r="B35" s="20" t="s">
        <v>71</v>
      </c>
      <c r="C35" s="20" t="s">
        <v>72</v>
      </c>
      <c r="D35" s="20" t="s">
        <v>73</v>
      </c>
      <c r="E35" s="21">
        <v>42129</v>
      </c>
      <c r="F35" s="22"/>
      <c r="G35" s="22">
        <v>2</v>
      </c>
      <c r="H35" s="20" t="s">
        <v>23</v>
      </c>
      <c r="I35" s="22" t="s">
        <v>20</v>
      </c>
      <c r="J35" s="23"/>
      <c r="K35" s="24">
        <v>132</v>
      </c>
      <c r="L35" s="23">
        <f t="shared" si="0"/>
        <v>132</v>
      </c>
    </row>
    <row r="36" spans="1:12" ht="15.75" x14ac:dyDescent="0.25">
      <c r="A36" s="14"/>
      <c r="B36" s="20" t="s">
        <v>74</v>
      </c>
      <c r="C36" s="20" t="s">
        <v>75</v>
      </c>
      <c r="D36" s="20" t="s">
        <v>76</v>
      </c>
      <c r="E36" s="21">
        <v>42129</v>
      </c>
      <c r="F36" s="22"/>
      <c r="G36" s="22">
        <v>2</v>
      </c>
      <c r="H36" s="20" t="s">
        <v>23</v>
      </c>
      <c r="I36" s="22" t="s">
        <v>20</v>
      </c>
      <c r="J36" s="23"/>
      <c r="K36" s="24">
        <v>132</v>
      </c>
      <c r="L36" s="23">
        <f t="shared" si="0"/>
        <v>132</v>
      </c>
    </row>
    <row r="37" spans="1:12" ht="15.75" x14ac:dyDescent="0.25">
      <c r="A37" s="14"/>
      <c r="B37" s="20" t="s">
        <v>77</v>
      </c>
      <c r="C37" s="20" t="s">
        <v>78</v>
      </c>
      <c r="D37" s="20" t="s">
        <v>79</v>
      </c>
      <c r="E37" s="21">
        <v>42129</v>
      </c>
      <c r="F37" s="22"/>
      <c r="G37" s="22">
        <v>2</v>
      </c>
      <c r="H37" s="20" t="s">
        <v>23</v>
      </c>
      <c r="I37" s="22" t="s">
        <v>20</v>
      </c>
      <c r="J37" s="23"/>
      <c r="K37" s="24">
        <v>132</v>
      </c>
      <c r="L37" s="23">
        <f t="shared" si="0"/>
        <v>132</v>
      </c>
    </row>
    <row r="38" spans="1:12" ht="15.75" x14ac:dyDescent="0.25">
      <c r="A38" s="14"/>
      <c r="B38" s="20" t="s">
        <v>80</v>
      </c>
      <c r="C38" s="20" t="s">
        <v>81</v>
      </c>
      <c r="D38" s="20" t="s">
        <v>82</v>
      </c>
      <c r="E38" s="21">
        <v>42129</v>
      </c>
      <c r="F38" s="22"/>
      <c r="G38" s="22">
        <v>2</v>
      </c>
      <c r="H38" s="20" t="s">
        <v>23</v>
      </c>
      <c r="I38" s="22" t="s">
        <v>20</v>
      </c>
      <c r="J38" s="23"/>
      <c r="K38" s="24">
        <v>132</v>
      </c>
      <c r="L38" s="23">
        <f t="shared" si="0"/>
        <v>132</v>
      </c>
    </row>
    <row r="39" spans="1:12" ht="15.75" x14ac:dyDescent="0.25">
      <c r="A39" s="14"/>
      <c r="B39" s="20" t="s">
        <v>80</v>
      </c>
      <c r="C39" s="20" t="s">
        <v>81</v>
      </c>
      <c r="D39" s="20" t="s">
        <v>82</v>
      </c>
      <c r="E39" s="21">
        <v>42130</v>
      </c>
      <c r="F39" s="22"/>
      <c r="G39" s="22">
        <v>2</v>
      </c>
      <c r="H39" s="20" t="s">
        <v>23</v>
      </c>
      <c r="I39" s="22" t="s">
        <v>20</v>
      </c>
      <c r="J39" s="23"/>
      <c r="K39" s="24">
        <v>132</v>
      </c>
      <c r="L39" s="23">
        <f t="shared" si="0"/>
        <v>132</v>
      </c>
    </row>
    <row r="40" spans="1:12" ht="15.75" x14ac:dyDescent="0.25">
      <c r="A40" s="14"/>
      <c r="B40" s="20" t="s">
        <v>77</v>
      </c>
      <c r="C40" s="20" t="s">
        <v>78</v>
      </c>
      <c r="D40" s="20" t="s">
        <v>79</v>
      </c>
      <c r="E40" s="21">
        <v>42130</v>
      </c>
      <c r="F40" s="22"/>
      <c r="G40" s="22">
        <v>2</v>
      </c>
      <c r="H40" s="20" t="s">
        <v>23</v>
      </c>
      <c r="I40" s="22" t="s">
        <v>20</v>
      </c>
      <c r="J40" s="23"/>
      <c r="K40" s="24">
        <v>132</v>
      </c>
      <c r="L40" s="23">
        <f t="shared" si="0"/>
        <v>132</v>
      </c>
    </row>
    <row r="41" spans="1:12" ht="15.75" x14ac:dyDescent="0.25">
      <c r="A41" s="14"/>
      <c r="B41" s="20" t="s">
        <v>83</v>
      </c>
      <c r="C41" s="20" t="s">
        <v>84</v>
      </c>
      <c r="D41" s="20" t="s">
        <v>85</v>
      </c>
      <c r="E41" s="21">
        <v>42130</v>
      </c>
      <c r="F41" s="22"/>
      <c r="G41" s="22">
        <v>2</v>
      </c>
      <c r="H41" s="20" t="s">
        <v>23</v>
      </c>
      <c r="I41" s="22" t="s">
        <v>20</v>
      </c>
      <c r="J41" s="23"/>
      <c r="K41" s="24">
        <v>132</v>
      </c>
      <c r="L41" s="23">
        <f t="shared" si="0"/>
        <v>132</v>
      </c>
    </row>
    <row r="42" spans="1:12" ht="15.75" x14ac:dyDescent="0.25">
      <c r="A42" s="14"/>
      <c r="B42" s="20" t="s">
        <v>71</v>
      </c>
      <c r="C42" s="20" t="s">
        <v>72</v>
      </c>
      <c r="D42" s="20" t="s">
        <v>73</v>
      </c>
      <c r="E42" s="21">
        <v>42130</v>
      </c>
      <c r="F42" s="22"/>
      <c r="G42" s="22">
        <v>2</v>
      </c>
      <c r="H42" s="20" t="s">
        <v>23</v>
      </c>
      <c r="I42" s="22" t="s">
        <v>20</v>
      </c>
      <c r="J42" s="23"/>
      <c r="K42" s="24">
        <v>132</v>
      </c>
      <c r="L42" s="23">
        <f t="shared" si="0"/>
        <v>132</v>
      </c>
    </row>
    <row r="43" spans="1:12" ht="15.75" x14ac:dyDescent="0.25">
      <c r="A43" s="14"/>
      <c r="B43" s="20" t="s">
        <v>39</v>
      </c>
      <c r="C43" s="20" t="s">
        <v>40</v>
      </c>
      <c r="D43" s="20" t="s">
        <v>41</v>
      </c>
      <c r="E43" s="21">
        <v>42136</v>
      </c>
      <c r="F43" s="22"/>
      <c r="G43" s="22">
        <v>2</v>
      </c>
      <c r="H43" s="20" t="s">
        <v>23</v>
      </c>
      <c r="I43" s="22" t="s">
        <v>20</v>
      </c>
      <c r="J43" s="23"/>
      <c r="K43" s="24">
        <v>320</v>
      </c>
      <c r="L43" s="23">
        <f t="shared" si="0"/>
        <v>320</v>
      </c>
    </row>
    <row r="44" spans="1:12" ht="15.75" x14ac:dyDescent="0.25">
      <c r="A44" s="14"/>
      <c r="B44" s="20" t="s">
        <v>53</v>
      </c>
      <c r="C44" s="20" t="s">
        <v>54</v>
      </c>
      <c r="D44" s="20" t="s">
        <v>55</v>
      </c>
      <c r="E44" s="21">
        <v>42136</v>
      </c>
      <c r="F44" s="22"/>
      <c r="G44" s="22">
        <v>2</v>
      </c>
      <c r="H44" s="20" t="s">
        <v>23</v>
      </c>
      <c r="I44" s="22" t="s">
        <v>20</v>
      </c>
      <c r="J44" s="23"/>
      <c r="K44" s="24">
        <f>180+640</f>
        <v>820</v>
      </c>
      <c r="L44" s="23">
        <f t="shared" si="0"/>
        <v>820</v>
      </c>
    </row>
    <row r="45" spans="1:12" ht="15.75" x14ac:dyDescent="0.25">
      <c r="A45" s="14"/>
      <c r="B45" s="20" t="s">
        <v>86</v>
      </c>
      <c r="C45" s="20" t="s">
        <v>87</v>
      </c>
      <c r="D45" s="20" t="s">
        <v>88</v>
      </c>
      <c r="E45" s="21">
        <v>42136</v>
      </c>
      <c r="F45" s="22"/>
      <c r="G45" s="22">
        <v>2</v>
      </c>
      <c r="H45" s="20" t="s">
        <v>23</v>
      </c>
      <c r="I45" s="22" t="s">
        <v>20</v>
      </c>
      <c r="J45" s="23"/>
      <c r="K45" s="24">
        <f>300+640</f>
        <v>940</v>
      </c>
      <c r="L45" s="23">
        <f t="shared" si="0"/>
        <v>940</v>
      </c>
    </row>
    <row r="46" spans="1:12" ht="15.75" x14ac:dyDescent="0.25">
      <c r="A46" s="14"/>
      <c r="B46" s="20" t="s">
        <v>89</v>
      </c>
      <c r="C46" s="20" t="s">
        <v>90</v>
      </c>
      <c r="D46" s="20" t="s">
        <v>91</v>
      </c>
      <c r="E46" s="21">
        <v>42136</v>
      </c>
      <c r="F46" s="22"/>
      <c r="G46" s="22">
        <v>2</v>
      </c>
      <c r="H46" s="20" t="s">
        <v>23</v>
      </c>
      <c r="I46" s="22" t="s">
        <v>20</v>
      </c>
      <c r="J46" s="23"/>
      <c r="K46" s="24">
        <v>320</v>
      </c>
      <c r="L46" s="23">
        <f t="shared" si="0"/>
        <v>320</v>
      </c>
    </row>
    <row r="47" spans="1:12" ht="15.75" x14ac:dyDescent="0.25">
      <c r="A47" s="14"/>
      <c r="B47" s="20" t="s">
        <v>92</v>
      </c>
      <c r="C47" s="20" t="s">
        <v>93</v>
      </c>
      <c r="D47" s="20" t="s">
        <v>94</v>
      </c>
      <c r="E47" s="21">
        <v>42136</v>
      </c>
      <c r="F47" s="22"/>
      <c r="G47" s="22">
        <v>2</v>
      </c>
      <c r="H47" s="20" t="s">
        <v>23</v>
      </c>
      <c r="I47" s="22" t="s">
        <v>20</v>
      </c>
      <c r="J47" s="23"/>
      <c r="K47" s="24">
        <v>640</v>
      </c>
      <c r="L47" s="23">
        <f t="shared" si="0"/>
        <v>640</v>
      </c>
    </row>
    <row r="48" spans="1:12" ht="15.75" x14ac:dyDescent="0.25">
      <c r="A48" s="14"/>
      <c r="B48" s="20" t="s">
        <v>95</v>
      </c>
      <c r="C48" s="20" t="s">
        <v>96</v>
      </c>
      <c r="D48" s="20" t="s">
        <v>82</v>
      </c>
      <c r="E48" s="21">
        <v>42139</v>
      </c>
      <c r="F48" s="22"/>
      <c r="G48" s="22">
        <v>2</v>
      </c>
      <c r="H48" s="20" t="s">
        <v>23</v>
      </c>
      <c r="I48" s="22" t="s">
        <v>20</v>
      </c>
      <c r="J48" s="23"/>
      <c r="K48" s="24">
        <f>300+640</f>
        <v>940</v>
      </c>
      <c r="L48" s="23">
        <f t="shared" si="0"/>
        <v>940</v>
      </c>
    </row>
    <row r="49" spans="1:12" ht="15.75" x14ac:dyDescent="0.25">
      <c r="A49" s="14"/>
      <c r="B49" s="20" t="s">
        <v>97</v>
      </c>
      <c r="C49" s="20" t="s">
        <v>18</v>
      </c>
      <c r="D49" s="20" t="s">
        <v>18</v>
      </c>
      <c r="E49" s="21">
        <v>42139</v>
      </c>
      <c r="F49" s="22"/>
      <c r="G49" s="22">
        <v>2</v>
      </c>
      <c r="H49" s="20" t="s">
        <v>23</v>
      </c>
      <c r="I49" s="22" t="s">
        <v>20</v>
      </c>
      <c r="J49" s="23"/>
      <c r="K49" s="24">
        <f>280+640</f>
        <v>920</v>
      </c>
      <c r="L49" s="23">
        <f t="shared" si="0"/>
        <v>920</v>
      </c>
    </row>
    <row r="50" spans="1:12" ht="15.75" x14ac:dyDescent="0.25">
      <c r="A50" s="14"/>
      <c r="B50" s="20" t="s">
        <v>30</v>
      </c>
      <c r="C50" s="20" t="s">
        <v>31</v>
      </c>
      <c r="D50" s="20" t="s">
        <v>32</v>
      </c>
      <c r="E50" s="21">
        <v>42143</v>
      </c>
      <c r="F50" s="22"/>
      <c r="G50" s="22">
        <v>2</v>
      </c>
      <c r="H50" s="20" t="s">
        <v>23</v>
      </c>
      <c r="I50" s="22" t="s">
        <v>20</v>
      </c>
      <c r="J50" s="23"/>
      <c r="K50" s="24">
        <v>320</v>
      </c>
      <c r="L50" s="23">
        <f t="shared" si="0"/>
        <v>320</v>
      </c>
    </row>
    <row r="51" spans="1:12" ht="15.75" x14ac:dyDescent="0.25">
      <c r="A51" s="14"/>
      <c r="B51" s="20" t="s">
        <v>27</v>
      </c>
      <c r="C51" s="20" t="s">
        <v>28</v>
      </c>
      <c r="D51" s="20" t="s">
        <v>29</v>
      </c>
      <c r="E51" s="21">
        <v>42143</v>
      </c>
      <c r="F51" s="22"/>
      <c r="G51" s="22">
        <v>2</v>
      </c>
      <c r="H51" s="20" t="s">
        <v>23</v>
      </c>
      <c r="I51" s="22" t="s">
        <v>20</v>
      </c>
      <c r="J51" s="23"/>
      <c r="K51" s="24">
        <v>320</v>
      </c>
      <c r="L51" s="23">
        <f t="shared" si="0"/>
        <v>320</v>
      </c>
    </row>
    <row r="52" spans="1:12" ht="15.75" x14ac:dyDescent="0.25">
      <c r="A52" s="14"/>
      <c r="B52" s="20" t="s">
        <v>56</v>
      </c>
      <c r="C52" s="20" t="s">
        <v>57</v>
      </c>
      <c r="D52" s="20" t="s">
        <v>58</v>
      </c>
      <c r="E52" s="21">
        <v>42143</v>
      </c>
      <c r="F52" s="22"/>
      <c r="G52" s="22">
        <v>2</v>
      </c>
      <c r="H52" s="20" t="s">
        <v>23</v>
      </c>
      <c r="I52" s="22" t="s">
        <v>20</v>
      </c>
      <c r="J52" s="23"/>
      <c r="K52" s="24">
        <f>300+960</f>
        <v>1260</v>
      </c>
      <c r="L52" s="23">
        <f t="shared" si="0"/>
        <v>1260</v>
      </c>
    </row>
    <row r="53" spans="1:12" ht="15.75" x14ac:dyDescent="0.25">
      <c r="A53" s="14"/>
      <c r="B53" s="20" t="s">
        <v>92</v>
      </c>
      <c r="C53" s="20" t="s">
        <v>93</v>
      </c>
      <c r="D53" s="20" t="s">
        <v>94</v>
      </c>
      <c r="E53" s="21">
        <v>42143</v>
      </c>
      <c r="F53" s="22"/>
      <c r="G53" s="22">
        <v>2</v>
      </c>
      <c r="H53" s="20" t="s">
        <v>23</v>
      </c>
      <c r="I53" s="22" t="s">
        <v>20</v>
      </c>
      <c r="J53" s="23"/>
      <c r="K53" s="24">
        <f>200+960</f>
        <v>1160</v>
      </c>
      <c r="L53" s="23">
        <f t="shared" si="0"/>
        <v>1160</v>
      </c>
    </row>
    <row r="54" spans="1:12" ht="15.75" x14ac:dyDescent="0.25">
      <c r="A54" s="14"/>
      <c r="B54" s="20" t="s">
        <v>16</v>
      </c>
      <c r="C54" s="20" t="s">
        <v>17</v>
      </c>
      <c r="D54" s="20" t="s">
        <v>18</v>
      </c>
      <c r="E54" s="21">
        <v>42143</v>
      </c>
      <c r="F54" s="22"/>
      <c r="G54" s="22">
        <v>2</v>
      </c>
      <c r="H54" s="20" t="s">
        <v>23</v>
      </c>
      <c r="I54" s="22" t="s">
        <v>20</v>
      </c>
      <c r="J54" s="23"/>
      <c r="K54" s="24">
        <v>480</v>
      </c>
      <c r="L54" s="23">
        <f t="shared" si="0"/>
        <v>480</v>
      </c>
    </row>
    <row r="55" spans="1:12" ht="15.75" x14ac:dyDescent="0.25">
      <c r="A55" s="14"/>
      <c r="B55" s="20" t="s">
        <v>27</v>
      </c>
      <c r="C55" s="20" t="s">
        <v>28</v>
      </c>
      <c r="D55" s="20" t="s">
        <v>29</v>
      </c>
      <c r="E55" s="21">
        <v>42145</v>
      </c>
      <c r="F55" s="22"/>
      <c r="G55" s="22">
        <v>2</v>
      </c>
      <c r="H55" s="20" t="s">
        <v>98</v>
      </c>
      <c r="I55" s="22" t="s">
        <v>20</v>
      </c>
      <c r="J55" s="23"/>
      <c r="K55" s="24">
        <v>640</v>
      </c>
      <c r="L55" s="23">
        <f t="shared" si="0"/>
        <v>640</v>
      </c>
    </row>
    <row r="56" spans="1:12" ht="15.75" x14ac:dyDescent="0.25">
      <c r="A56" s="14"/>
      <c r="B56" s="20" t="s">
        <v>99</v>
      </c>
      <c r="C56" s="20" t="s">
        <v>100</v>
      </c>
      <c r="D56" s="20" t="s">
        <v>101</v>
      </c>
      <c r="E56" s="21">
        <v>42146</v>
      </c>
      <c r="F56" s="22"/>
      <c r="G56" s="22">
        <v>2</v>
      </c>
      <c r="H56" s="20" t="s">
        <v>23</v>
      </c>
      <c r="I56" s="22" t="s">
        <v>20</v>
      </c>
      <c r="J56" s="23"/>
      <c r="K56" s="24">
        <v>1280</v>
      </c>
      <c r="L56" s="23">
        <f t="shared" si="0"/>
        <v>1280</v>
      </c>
    </row>
    <row r="57" spans="1:12" ht="15.75" x14ac:dyDescent="0.25">
      <c r="A57" s="14"/>
      <c r="B57" s="20" t="s">
        <v>62</v>
      </c>
      <c r="C57" s="20" t="s">
        <v>63</v>
      </c>
      <c r="D57" s="20" t="s">
        <v>64</v>
      </c>
      <c r="E57" s="21">
        <v>42146</v>
      </c>
      <c r="F57" s="22"/>
      <c r="G57" s="22">
        <v>2</v>
      </c>
      <c r="H57" s="20" t="s">
        <v>19</v>
      </c>
      <c r="I57" s="22" t="s">
        <v>20</v>
      </c>
      <c r="J57" s="23"/>
      <c r="K57" s="24">
        <v>480</v>
      </c>
      <c r="L57" s="23">
        <f t="shared" si="0"/>
        <v>480</v>
      </c>
    </row>
    <row r="58" spans="1:12" ht="15.75" x14ac:dyDescent="0.25">
      <c r="A58" s="14"/>
      <c r="B58" s="20" t="s">
        <v>27</v>
      </c>
      <c r="C58" s="20" t="s">
        <v>28</v>
      </c>
      <c r="D58" s="20" t="s">
        <v>29</v>
      </c>
      <c r="E58" s="21">
        <v>42146</v>
      </c>
      <c r="F58" s="22"/>
      <c r="G58" s="22">
        <v>2</v>
      </c>
      <c r="H58" s="20" t="s">
        <v>23</v>
      </c>
      <c r="I58" s="22" t="s">
        <v>20</v>
      </c>
      <c r="J58" s="23"/>
      <c r="K58" s="24">
        <v>640</v>
      </c>
      <c r="L58" s="23">
        <f t="shared" si="0"/>
        <v>640</v>
      </c>
    </row>
    <row r="59" spans="1:12" ht="15.75" x14ac:dyDescent="0.25">
      <c r="A59" s="14"/>
      <c r="B59" s="20" t="s">
        <v>44</v>
      </c>
      <c r="C59" s="20" t="s">
        <v>45</v>
      </c>
      <c r="D59" s="20" t="s">
        <v>46</v>
      </c>
      <c r="E59" s="21">
        <v>42146</v>
      </c>
      <c r="F59" s="22"/>
      <c r="G59" s="22">
        <v>2</v>
      </c>
      <c r="H59" s="20" t="s">
        <v>23</v>
      </c>
      <c r="I59" s="22" t="s">
        <v>20</v>
      </c>
      <c r="J59" s="23"/>
      <c r="K59" s="24">
        <v>320</v>
      </c>
      <c r="L59" s="23">
        <f t="shared" si="0"/>
        <v>320</v>
      </c>
    </row>
    <row r="60" spans="1:12" ht="15.75" x14ac:dyDescent="0.25">
      <c r="A60" s="14"/>
      <c r="B60" s="20" t="s">
        <v>44</v>
      </c>
      <c r="C60" s="20" t="s">
        <v>45</v>
      </c>
      <c r="D60" s="20" t="s">
        <v>46</v>
      </c>
      <c r="E60" s="21">
        <v>42146</v>
      </c>
      <c r="F60" s="22"/>
      <c r="G60" s="22">
        <v>2</v>
      </c>
      <c r="H60" s="20" t="s">
        <v>23</v>
      </c>
      <c r="I60" s="22" t="s">
        <v>20</v>
      </c>
      <c r="J60" s="23"/>
      <c r="K60" s="24">
        <v>480</v>
      </c>
      <c r="L60" s="23">
        <f t="shared" si="0"/>
        <v>480</v>
      </c>
    </row>
    <row r="61" spans="1:12" ht="15.75" x14ac:dyDescent="0.25">
      <c r="A61" s="14"/>
      <c r="B61" s="20" t="s">
        <v>99</v>
      </c>
      <c r="C61" s="20" t="s">
        <v>100</v>
      </c>
      <c r="D61" s="20" t="s">
        <v>101</v>
      </c>
      <c r="E61" s="21">
        <v>42146</v>
      </c>
      <c r="F61" s="22"/>
      <c r="G61" s="22">
        <v>2</v>
      </c>
      <c r="H61" s="20" t="s">
        <v>23</v>
      </c>
      <c r="I61" s="22" t="s">
        <v>20</v>
      </c>
      <c r="J61" s="23"/>
      <c r="K61" s="24">
        <v>160</v>
      </c>
      <c r="L61" s="23">
        <f t="shared" si="0"/>
        <v>160</v>
      </c>
    </row>
    <row r="62" spans="1:12" ht="15.75" x14ac:dyDescent="0.25">
      <c r="A62" s="14"/>
      <c r="B62" s="20" t="s">
        <v>27</v>
      </c>
      <c r="C62" s="20" t="s">
        <v>28</v>
      </c>
      <c r="D62" s="20" t="s">
        <v>29</v>
      </c>
      <c r="E62" s="21">
        <v>42149</v>
      </c>
      <c r="F62" s="22"/>
      <c r="G62" s="22">
        <v>2</v>
      </c>
      <c r="H62" s="20" t="s">
        <v>23</v>
      </c>
      <c r="I62" s="22" t="s">
        <v>20</v>
      </c>
      <c r="J62" s="23"/>
      <c r="K62" s="24">
        <v>640</v>
      </c>
      <c r="L62" s="23">
        <f t="shared" si="0"/>
        <v>640</v>
      </c>
    </row>
    <row r="63" spans="1:12" ht="15.75" x14ac:dyDescent="0.25">
      <c r="A63" s="14"/>
      <c r="B63" s="20" t="s">
        <v>102</v>
      </c>
      <c r="C63" s="20" t="s">
        <v>103</v>
      </c>
      <c r="D63" s="20" t="s">
        <v>52</v>
      </c>
      <c r="E63" s="21">
        <v>42150</v>
      </c>
      <c r="F63" s="22"/>
      <c r="G63" s="22">
        <v>2</v>
      </c>
      <c r="H63" s="20" t="s">
        <v>23</v>
      </c>
      <c r="I63" s="22" t="s">
        <v>20</v>
      </c>
      <c r="J63" s="23"/>
      <c r="K63" s="24">
        <f>30+320</f>
        <v>350</v>
      </c>
      <c r="L63" s="23">
        <f t="shared" si="0"/>
        <v>350</v>
      </c>
    </row>
    <row r="64" spans="1:12" ht="15.75" x14ac:dyDescent="0.25">
      <c r="A64" s="14"/>
      <c r="B64" s="20" t="s">
        <v>104</v>
      </c>
      <c r="C64" s="20" t="s">
        <v>105</v>
      </c>
      <c r="D64" s="20" t="s">
        <v>106</v>
      </c>
      <c r="E64" s="21">
        <v>42150</v>
      </c>
      <c r="F64" s="22"/>
      <c r="G64" s="22">
        <v>2</v>
      </c>
      <c r="H64" s="20" t="s">
        <v>23</v>
      </c>
      <c r="I64" s="22" t="s">
        <v>20</v>
      </c>
      <c r="J64" s="23"/>
      <c r="K64" s="24">
        <v>132</v>
      </c>
      <c r="L64" s="23">
        <f t="shared" si="0"/>
        <v>132</v>
      </c>
    </row>
    <row r="65" spans="1:12" ht="15.75" x14ac:dyDescent="0.25">
      <c r="A65" s="14"/>
      <c r="B65" s="20" t="s">
        <v>107</v>
      </c>
      <c r="C65" s="20" t="s">
        <v>108</v>
      </c>
      <c r="D65" s="20" t="s">
        <v>109</v>
      </c>
      <c r="E65" s="21">
        <v>42151</v>
      </c>
      <c r="F65" s="22"/>
      <c r="G65" s="22">
        <v>2</v>
      </c>
      <c r="H65" s="20" t="s">
        <v>23</v>
      </c>
      <c r="I65" s="22" t="s">
        <v>20</v>
      </c>
      <c r="J65" s="23"/>
      <c r="K65" s="24">
        <v>160</v>
      </c>
      <c r="L65" s="23">
        <f t="shared" si="0"/>
        <v>160</v>
      </c>
    </row>
    <row r="66" spans="1:12" ht="15.75" x14ac:dyDescent="0.25">
      <c r="A66" s="14"/>
      <c r="B66" s="20" t="s">
        <v>107</v>
      </c>
      <c r="C66" s="20" t="s">
        <v>108</v>
      </c>
      <c r="D66" s="20" t="s">
        <v>109</v>
      </c>
      <c r="E66" s="21">
        <v>42151</v>
      </c>
      <c r="F66" s="22"/>
      <c r="G66" s="22">
        <v>2</v>
      </c>
      <c r="H66" s="20" t="s">
        <v>23</v>
      </c>
      <c r="I66" s="22" t="s">
        <v>20</v>
      </c>
      <c r="J66" s="23"/>
      <c r="K66" s="24">
        <v>160</v>
      </c>
      <c r="L66" s="23">
        <f t="shared" si="0"/>
        <v>160</v>
      </c>
    </row>
    <row r="67" spans="1:12" ht="15.75" x14ac:dyDescent="0.25">
      <c r="A67" s="14"/>
      <c r="B67" s="20" t="s">
        <v>110</v>
      </c>
      <c r="C67" s="20" t="s">
        <v>111</v>
      </c>
      <c r="D67" s="20" t="s">
        <v>112</v>
      </c>
      <c r="E67" s="21">
        <v>42151</v>
      </c>
      <c r="F67" s="22"/>
      <c r="G67" s="22">
        <v>2</v>
      </c>
      <c r="H67" s="20" t="s">
        <v>23</v>
      </c>
      <c r="I67" s="22" t="s">
        <v>20</v>
      </c>
      <c r="J67" s="23"/>
      <c r="K67" s="24">
        <v>160</v>
      </c>
      <c r="L67" s="23">
        <f t="shared" si="0"/>
        <v>160</v>
      </c>
    </row>
    <row r="68" spans="1:12" ht="15.75" x14ac:dyDescent="0.25">
      <c r="A68" s="14"/>
      <c r="B68" s="20" t="s">
        <v>113</v>
      </c>
      <c r="C68" s="20" t="s">
        <v>114</v>
      </c>
      <c r="D68" s="20" t="s">
        <v>115</v>
      </c>
      <c r="E68" s="21">
        <v>42151</v>
      </c>
      <c r="F68" s="22"/>
      <c r="G68" s="22">
        <v>2</v>
      </c>
      <c r="H68" s="20" t="s">
        <v>23</v>
      </c>
      <c r="I68" s="22" t="s">
        <v>20</v>
      </c>
      <c r="J68" s="23"/>
      <c r="K68" s="24">
        <v>160</v>
      </c>
      <c r="L68" s="23">
        <f t="shared" si="0"/>
        <v>160</v>
      </c>
    </row>
    <row r="69" spans="1:12" ht="15.75" x14ac:dyDescent="0.25">
      <c r="A69" s="14"/>
      <c r="B69" s="20" t="s">
        <v>107</v>
      </c>
      <c r="C69" s="20" t="s">
        <v>108</v>
      </c>
      <c r="D69" s="20" t="s">
        <v>109</v>
      </c>
      <c r="E69" s="21">
        <v>42151</v>
      </c>
      <c r="F69" s="22"/>
      <c r="G69" s="22">
        <v>2</v>
      </c>
      <c r="H69" s="20" t="s">
        <v>23</v>
      </c>
      <c r="I69" s="22" t="s">
        <v>20</v>
      </c>
      <c r="J69" s="23"/>
      <c r="K69" s="24">
        <v>160</v>
      </c>
      <c r="L69" s="23">
        <f t="shared" si="0"/>
        <v>160</v>
      </c>
    </row>
    <row r="70" spans="1:12" ht="15.75" x14ac:dyDescent="0.25">
      <c r="A70" s="14"/>
      <c r="B70" s="20" t="s">
        <v>107</v>
      </c>
      <c r="C70" s="20" t="s">
        <v>108</v>
      </c>
      <c r="D70" s="20" t="s">
        <v>109</v>
      </c>
      <c r="E70" s="21">
        <v>42151</v>
      </c>
      <c r="F70" s="22"/>
      <c r="G70" s="22">
        <v>2</v>
      </c>
      <c r="H70" s="20" t="s">
        <v>23</v>
      </c>
      <c r="I70" s="22" t="s">
        <v>20</v>
      </c>
      <c r="J70" s="23"/>
      <c r="K70" s="24">
        <v>160</v>
      </c>
      <c r="L70" s="23">
        <f t="shared" si="0"/>
        <v>160</v>
      </c>
    </row>
    <row r="71" spans="1:12" ht="15.75" x14ac:dyDescent="0.25">
      <c r="A71" s="14"/>
      <c r="B71" s="20" t="s">
        <v>86</v>
      </c>
      <c r="C71" s="20" t="s">
        <v>87</v>
      </c>
      <c r="D71" s="20" t="s">
        <v>88</v>
      </c>
      <c r="E71" s="21">
        <v>42151</v>
      </c>
      <c r="F71" s="22"/>
      <c r="G71" s="22">
        <v>2</v>
      </c>
      <c r="H71" s="20" t="s">
        <v>23</v>
      </c>
      <c r="I71" s="22" t="s">
        <v>20</v>
      </c>
      <c r="J71" s="23"/>
      <c r="K71" s="24">
        <f>300+640</f>
        <v>940</v>
      </c>
      <c r="L71" s="23">
        <f t="shared" si="0"/>
        <v>940</v>
      </c>
    </row>
    <row r="72" spans="1:12" ht="15.75" x14ac:dyDescent="0.25">
      <c r="A72" s="14"/>
      <c r="B72" s="20" t="s">
        <v>44</v>
      </c>
      <c r="C72" s="20" t="s">
        <v>45</v>
      </c>
      <c r="D72" s="20" t="s">
        <v>46</v>
      </c>
      <c r="E72" s="21">
        <v>42151</v>
      </c>
      <c r="F72" s="22"/>
      <c r="G72" s="22">
        <v>2</v>
      </c>
      <c r="H72" s="20" t="s">
        <v>23</v>
      </c>
      <c r="I72" s="22" t="s">
        <v>20</v>
      </c>
      <c r="J72" s="23"/>
      <c r="K72" s="24">
        <v>320</v>
      </c>
      <c r="L72" s="23">
        <f t="shared" si="0"/>
        <v>320</v>
      </c>
    </row>
    <row r="73" spans="1:12" ht="15.75" x14ac:dyDescent="0.25">
      <c r="A73" s="14"/>
      <c r="B73" s="20" t="s">
        <v>44</v>
      </c>
      <c r="C73" s="20" t="s">
        <v>45</v>
      </c>
      <c r="D73" s="20" t="s">
        <v>46</v>
      </c>
      <c r="E73" s="21">
        <v>42151</v>
      </c>
      <c r="F73" s="22"/>
      <c r="G73" s="22">
        <v>2</v>
      </c>
      <c r="H73" s="20" t="s">
        <v>23</v>
      </c>
      <c r="I73" s="22" t="s">
        <v>20</v>
      </c>
      <c r="J73" s="23"/>
      <c r="K73" s="24">
        <v>480</v>
      </c>
      <c r="L73" s="23">
        <f t="shared" si="0"/>
        <v>480</v>
      </c>
    </row>
    <row r="74" spans="1:12" ht="15.75" x14ac:dyDescent="0.25">
      <c r="A74" s="14" t="s">
        <v>116</v>
      </c>
      <c r="B74" s="22"/>
      <c r="C74" s="22"/>
      <c r="D74" s="22"/>
      <c r="E74" s="16"/>
      <c r="F74" s="22"/>
      <c r="G74" s="22"/>
      <c r="H74" s="22"/>
      <c r="I74" s="22"/>
      <c r="J74" s="23"/>
      <c r="K74" s="25">
        <f>SUM(K10:K73)</f>
        <v>66752</v>
      </c>
      <c r="L74" s="25">
        <f t="shared" si="0"/>
        <v>66752</v>
      </c>
    </row>
    <row r="75" spans="1:12" ht="15.75" x14ac:dyDescent="0.25">
      <c r="A75" s="14" t="s">
        <v>117</v>
      </c>
      <c r="B75" s="22"/>
      <c r="C75" s="22"/>
      <c r="D75" s="22"/>
      <c r="E75" s="16" t="s">
        <v>15</v>
      </c>
      <c r="F75" s="26"/>
      <c r="G75" s="26"/>
      <c r="H75" s="27"/>
      <c r="I75" s="22"/>
      <c r="J75" s="28"/>
      <c r="K75" s="19">
        <v>924</v>
      </c>
      <c r="L75" s="19">
        <f t="shared" si="0"/>
        <v>924</v>
      </c>
    </row>
    <row r="76" spans="1:12" ht="15.75" x14ac:dyDescent="0.25">
      <c r="A76" s="14"/>
      <c r="B76" s="20" t="s">
        <v>118</v>
      </c>
      <c r="C76" s="20" t="s">
        <v>119</v>
      </c>
      <c r="D76" s="20" t="s">
        <v>120</v>
      </c>
      <c r="E76" s="21">
        <v>42129</v>
      </c>
      <c r="F76" s="22"/>
      <c r="G76" s="22">
        <v>2</v>
      </c>
      <c r="H76" s="20" t="s">
        <v>23</v>
      </c>
      <c r="I76" s="22" t="s">
        <v>20</v>
      </c>
      <c r="J76" s="23"/>
      <c r="K76" s="24">
        <v>960</v>
      </c>
      <c r="L76" s="23">
        <f>+J76+K76</f>
        <v>960</v>
      </c>
    </row>
    <row r="77" spans="1:12" ht="15.75" x14ac:dyDescent="0.25">
      <c r="A77" s="14"/>
      <c r="B77" s="20" t="s">
        <v>121</v>
      </c>
      <c r="C77" s="20" t="s">
        <v>122</v>
      </c>
      <c r="D77" s="20" t="s">
        <v>123</v>
      </c>
      <c r="E77" s="21">
        <v>42129</v>
      </c>
      <c r="F77" s="22"/>
      <c r="G77" s="22">
        <v>2</v>
      </c>
      <c r="H77" s="20" t="s">
        <v>23</v>
      </c>
      <c r="I77" s="22" t="s">
        <v>20</v>
      </c>
      <c r="J77" s="23"/>
      <c r="K77" s="24">
        <v>960</v>
      </c>
      <c r="L77" s="23">
        <f t="shared" ref="L77:L82" si="1">+J77+K77</f>
        <v>960</v>
      </c>
    </row>
    <row r="78" spans="1:12" ht="15.75" x14ac:dyDescent="0.25">
      <c r="A78" s="14"/>
      <c r="B78" s="20" t="s">
        <v>124</v>
      </c>
      <c r="C78" s="20" t="s">
        <v>52</v>
      </c>
      <c r="D78" s="20" t="s">
        <v>125</v>
      </c>
      <c r="E78" s="21">
        <v>42129</v>
      </c>
      <c r="F78" s="22"/>
      <c r="G78" s="22">
        <v>2</v>
      </c>
      <c r="H78" s="20" t="s">
        <v>23</v>
      </c>
      <c r="I78" s="22" t="s">
        <v>20</v>
      </c>
      <c r="J78" s="23"/>
      <c r="K78" s="24">
        <v>960</v>
      </c>
      <c r="L78" s="23">
        <f t="shared" si="1"/>
        <v>960</v>
      </c>
    </row>
    <row r="79" spans="1:12" ht="15.75" x14ac:dyDescent="0.25">
      <c r="A79" s="14"/>
      <c r="B79" s="20" t="s">
        <v>126</v>
      </c>
      <c r="C79" s="20" t="s">
        <v>17</v>
      </c>
      <c r="D79" s="20" t="s">
        <v>127</v>
      </c>
      <c r="E79" s="21">
        <v>42130</v>
      </c>
      <c r="F79" s="22"/>
      <c r="G79" s="22">
        <v>2</v>
      </c>
      <c r="H79" s="20" t="s">
        <v>23</v>
      </c>
      <c r="I79" s="22" t="s">
        <v>20</v>
      </c>
      <c r="J79" s="23"/>
      <c r="K79" s="24">
        <v>132</v>
      </c>
      <c r="L79" s="23">
        <f t="shared" si="1"/>
        <v>132</v>
      </c>
    </row>
    <row r="80" spans="1:12" ht="15.75" x14ac:dyDescent="0.25">
      <c r="A80" s="14"/>
      <c r="B80" s="20" t="s">
        <v>128</v>
      </c>
      <c r="C80" s="20" t="s">
        <v>129</v>
      </c>
      <c r="D80" s="20" t="s">
        <v>130</v>
      </c>
      <c r="E80" s="21">
        <v>42146</v>
      </c>
      <c r="F80" s="22"/>
      <c r="G80" s="22">
        <v>2</v>
      </c>
      <c r="H80" s="20" t="s">
        <v>23</v>
      </c>
      <c r="I80" s="22" t="s">
        <v>20</v>
      </c>
      <c r="J80" s="23"/>
      <c r="K80" s="24">
        <v>160</v>
      </c>
      <c r="L80" s="23">
        <f t="shared" si="1"/>
        <v>160</v>
      </c>
    </row>
    <row r="81" spans="1:12" ht="15.75" x14ac:dyDescent="0.25">
      <c r="A81" s="14" t="s">
        <v>116</v>
      </c>
      <c r="B81" s="22"/>
      <c r="C81" s="22"/>
      <c r="D81" s="22"/>
      <c r="E81" s="29"/>
      <c r="F81" s="14"/>
      <c r="G81" s="14"/>
      <c r="H81" s="30"/>
      <c r="I81" s="22"/>
      <c r="J81" s="25"/>
      <c r="K81" s="25">
        <f>SUM(K75:K80)</f>
        <v>4096</v>
      </c>
      <c r="L81" s="25">
        <f t="shared" si="1"/>
        <v>4096</v>
      </c>
    </row>
    <row r="82" spans="1:12" ht="15.75" x14ac:dyDescent="0.25">
      <c r="A82" s="14" t="s">
        <v>131</v>
      </c>
      <c r="B82" s="22"/>
      <c r="C82" s="22"/>
      <c r="D82" s="22"/>
      <c r="E82" s="16" t="s">
        <v>15</v>
      </c>
      <c r="F82" s="17"/>
      <c r="G82" s="17"/>
      <c r="H82" s="18"/>
      <c r="I82" s="22"/>
      <c r="J82" s="19"/>
      <c r="K82" s="19">
        <v>10842</v>
      </c>
      <c r="L82" s="19">
        <f t="shared" si="1"/>
        <v>10842</v>
      </c>
    </row>
    <row r="83" spans="1:12" ht="15.75" x14ac:dyDescent="0.25">
      <c r="A83" s="14"/>
      <c r="B83" s="20" t="s">
        <v>132</v>
      </c>
      <c r="C83" s="20" t="s">
        <v>133</v>
      </c>
      <c r="D83" s="20" t="s">
        <v>134</v>
      </c>
      <c r="E83" s="21">
        <v>42129</v>
      </c>
      <c r="F83" s="31"/>
      <c r="G83" s="22">
        <v>2</v>
      </c>
      <c r="H83" s="20" t="s">
        <v>23</v>
      </c>
      <c r="I83" s="22" t="s">
        <v>20</v>
      </c>
      <c r="J83" s="32"/>
      <c r="K83" s="24">
        <v>528</v>
      </c>
      <c r="L83" s="23">
        <f>+J83+K83</f>
        <v>528</v>
      </c>
    </row>
    <row r="84" spans="1:12" ht="15.75" x14ac:dyDescent="0.25">
      <c r="A84" s="14"/>
      <c r="B84" s="20" t="s">
        <v>135</v>
      </c>
      <c r="C84" s="20" t="s">
        <v>136</v>
      </c>
      <c r="D84" s="20" t="s">
        <v>137</v>
      </c>
      <c r="E84" s="21">
        <v>42129</v>
      </c>
      <c r="F84" s="31"/>
      <c r="G84" s="22">
        <v>2</v>
      </c>
      <c r="H84" s="20" t="s">
        <v>23</v>
      </c>
      <c r="I84" s="22" t="s">
        <v>20</v>
      </c>
      <c r="J84" s="32"/>
      <c r="K84" s="24">
        <v>396</v>
      </c>
      <c r="L84" s="23">
        <f t="shared" ref="L84:L130" si="2">+J84+K84</f>
        <v>396</v>
      </c>
    </row>
    <row r="85" spans="1:12" ht="15.75" x14ac:dyDescent="0.25">
      <c r="A85" s="14"/>
      <c r="B85" s="20" t="s">
        <v>68</v>
      </c>
      <c r="C85" s="20" t="s">
        <v>123</v>
      </c>
      <c r="D85" s="20" t="s">
        <v>34</v>
      </c>
      <c r="E85" s="21">
        <v>42129</v>
      </c>
      <c r="F85" s="31"/>
      <c r="G85" s="22">
        <v>2</v>
      </c>
      <c r="H85" s="20" t="s">
        <v>23</v>
      </c>
      <c r="I85" s="22" t="s">
        <v>20</v>
      </c>
      <c r="J85" s="32"/>
      <c r="K85" s="24">
        <v>264</v>
      </c>
      <c r="L85" s="23">
        <f t="shared" si="2"/>
        <v>264</v>
      </c>
    </row>
    <row r="86" spans="1:12" ht="15.75" x14ac:dyDescent="0.25">
      <c r="A86" s="14"/>
      <c r="B86" s="20" t="s">
        <v>132</v>
      </c>
      <c r="C86" s="20" t="s">
        <v>133</v>
      </c>
      <c r="D86" s="20" t="s">
        <v>134</v>
      </c>
      <c r="E86" s="21">
        <v>42129</v>
      </c>
      <c r="F86" s="31"/>
      <c r="G86" s="22">
        <v>2</v>
      </c>
      <c r="H86" s="20" t="s">
        <v>23</v>
      </c>
      <c r="I86" s="22" t="s">
        <v>20</v>
      </c>
      <c r="J86" s="32"/>
      <c r="K86" s="24">
        <v>132</v>
      </c>
      <c r="L86" s="23">
        <f t="shared" si="2"/>
        <v>132</v>
      </c>
    </row>
    <row r="87" spans="1:12" ht="15.75" x14ac:dyDescent="0.25">
      <c r="A87" s="14"/>
      <c r="B87" s="20" t="s">
        <v>138</v>
      </c>
      <c r="C87" s="20" t="s">
        <v>38</v>
      </c>
      <c r="D87" s="20" t="s">
        <v>139</v>
      </c>
      <c r="E87" s="21">
        <v>42129</v>
      </c>
      <c r="F87" s="31"/>
      <c r="G87" s="22">
        <v>2</v>
      </c>
      <c r="H87" s="20" t="s">
        <v>23</v>
      </c>
      <c r="I87" s="22" t="s">
        <v>20</v>
      </c>
      <c r="J87" s="32"/>
      <c r="K87" s="24">
        <v>396</v>
      </c>
      <c r="L87" s="23">
        <f t="shared" si="2"/>
        <v>396</v>
      </c>
    </row>
    <row r="88" spans="1:12" ht="15.75" x14ac:dyDescent="0.25">
      <c r="A88" s="14"/>
      <c r="B88" s="20" t="s">
        <v>140</v>
      </c>
      <c r="C88" s="20" t="s">
        <v>141</v>
      </c>
      <c r="D88" s="20" t="s">
        <v>103</v>
      </c>
      <c r="E88" s="21">
        <v>42129</v>
      </c>
      <c r="F88" s="31"/>
      <c r="G88" s="22">
        <v>2</v>
      </c>
      <c r="H88" s="20" t="s">
        <v>23</v>
      </c>
      <c r="I88" s="22" t="s">
        <v>20</v>
      </c>
      <c r="J88" s="32"/>
      <c r="K88" s="24">
        <v>396</v>
      </c>
      <c r="L88" s="23">
        <f t="shared" si="2"/>
        <v>396</v>
      </c>
    </row>
    <row r="89" spans="1:12" ht="15.75" x14ac:dyDescent="0.25">
      <c r="A89" s="14"/>
      <c r="B89" s="20" t="s">
        <v>142</v>
      </c>
      <c r="C89" s="20" t="s">
        <v>143</v>
      </c>
      <c r="D89" s="20" t="s">
        <v>144</v>
      </c>
      <c r="E89" s="21">
        <v>42129</v>
      </c>
      <c r="F89" s="31"/>
      <c r="G89" s="22">
        <v>2</v>
      </c>
      <c r="H89" s="20" t="s">
        <v>23</v>
      </c>
      <c r="I89" s="22" t="s">
        <v>20</v>
      </c>
      <c r="J89" s="32"/>
      <c r="K89" s="24">
        <f>30+132</f>
        <v>162</v>
      </c>
      <c r="L89" s="23">
        <f t="shared" si="2"/>
        <v>162</v>
      </c>
    </row>
    <row r="90" spans="1:12" ht="15.75" x14ac:dyDescent="0.25">
      <c r="A90" s="14"/>
      <c r="B90" s="20" t="s">
        <v>145</v>
      </c>
      <c r="C90" s="20" t="s">
        <v>146</v>
      </c>
      <c r="D90" s="20" t="s">
        <v>78</v>
      </c>
      <c r="E90" s="21">
        <v>42129</v>
      </c>
      <c r="F90" s="31"/>
      <c r="G90" s="22">
        <v>2</v>
      </c>
      <c r="H90" s="20" t="s">
        <v>23</v>
      </c>
      <c r="I90" s="22" t="s">
        <v>20</v>
      </c>
      <c r="J90" s="32"/>
      <c r="K90" s="24">
        <f>30+132</f>
        <v>162</v>
      </c>
      <c r="L90" s="23">
        <f t="shared" si="2"/>
        <v>162</v>
      </c>
    </row>
    <row r="91" spans="1:12" ht="15.75" x14ac:dyDescent="0.25">
      <c r="A91" s="14"/>
      <c r="B91" s="20" t="s">
        <v>147</v>
      </c>
      <c r="C91" s="20" t="s">
        <v>55</v>
      </c>
      <c r="D91" s="20" t="s">
        <v>108</v>
      </c>
      <c r="E91" s="21">
        <v>42136</v>
      </c>
      <c r="F91" s="31"/>
      <c r="G91" s="22">
        <v>2</v>
      </c>
      <c r="H91" s="20" t="s">
        <v>23</v>
      </c>
      <c r="I91" s="22" t="s">
        <v>20</v>
      </c>
      <c r="J91" s="32"/>
      <c r="K91" s="24">
        <f>30+132</f>
        <v>162</v>
      </c>
      <c r="L91" s="23">
        <f t="shared" si="2"/>
        <v>162</v>
      </c>
    </row>
    <row r="92" spans="1:12" ht="15.75" x14ac:dyDescent="0.25">
      <c r="A92" s="14"/>
      <c r="B92" s="20" t="s">
        <v>145</v>
      </c>
      <c r="C92" s="20" t="s">
        <v>146</v>
      </c>
      <c r="D92" s="20" t="s">
        <v>78</v>
      </c>
      <c r="E92" s="21">
        <v>42136</v>
      </c>
      <c r="F92" s="31"/>
      <c r="G92" s="22">
        <v>2</v>
      </c>
      <c r="H92" s="20" t="s">
        <v>23</v>
      </c>
      <c r="I92" s="22" t="s">
        <v>20</v>
      </c>
      <c r="J92" s="32"/>
      <c r="K92" s="24">
        <v>960</v>
      </c>
      <c r="L92" s="23">
        <f t="shared" si="2"/>
        <v>960</v>
      </c>
    </row>
    <row r="93" spans="1:12" ht="15.75" x14ac:dyDescent="0.25">
      <c r="A93" s="14"/>
      <c r="B93" s="20" t="s">
        <v>148</v>
      </c>
      <c r="C93" s="20" t="s">
        <v>149</v>
      </c>
      <c r="D93" s="20" t="s">
        <v>58</v>
      </c>
      <c r="E93" s="21">
        <v>42143</v>
      </c>
      <c r="F93" s="31"/>
      <c r="G93" s="22">
        <v>2</v>
      </c>
      <c r="H93" s="20" t="s">
        <v>23</v>
      </c>
      <c r="I93" s="22" t="s">
        <v>20</v>
      </c>
      <c r="J93" s="32"/>
      <c r="K93" s="24">
        <f>60+480</f>
        <v>540</v>
      </c>
      <c r="L93" s="23">
        <f t="shared" si="2"/>
        <v>540</v>
      </c>
    </row>
    <row r="94" spans="1:12" ht="15.75" x14ac:dyDescent="0.25">
      <c r="A94" s="14"/>
      <c r="B94" s="20" t="s">
        <v>135</v>
      </c>
      <c r="C94" s="20" t="s">
        <v>136</v>
      </c>
      <c r="D94" s="20" t="s">
        <v>137</v>
      </c>
      <c r="E94" s="21">
        <v>42143</v>
      </c>
      <c r="F94" s="31"/>
      <c r="G94" s="22">
        <v>2</v>
      </c>
      <c r="H94" s="20" t="s">
        <v>23</v>
      </c>
      <c r="I94" s="22" t="s">
        <v>20</v>
      </c>
      <c r="J94" s="32"/>
      <c r="K94" s="24">
        <v>480</v>
      </c>
      <c r="L94" s="23">
        <f t="shared" si="2"/>
        <v>480</v>
      </c>
    </row>
    <row r="95" spans="1:12" ht="15.75" x14ac:dyDescent="0.25">
      <c r="A95" s="14"/>
      <c r="B95" s="20" t="s">
        <v>150</v>
      </c>
      <c r="C95" s="20" t="s">
        <v>151</v>
      </c>
      <c r="D95" s="20" t="s">
        <v>152</v>
      </c>
      <c r="E95" s="21">
        <v>42143</v>
      </c>
      <c r="F95" s="31"/>
      <c r="G95" s="22">
        <v>2</v>
      </c>
      <c r="H95" s="20" t="s">
        <v>23</v>
      </c>
      <c r="I95" s="22" t="s">
        <v>20</v>
      </c>
      <c r="J95" s="32"/>
      <c r="K95" s="24">
        <f>37+320</f>
        <v>357</v>
      </c>
      <c r="L95" s="23">
        <f t="shared" si="2"/>
        <v>357</v>
      </c>
    </row>
    <row r="96" spans="1:12" ht="15.75" x14ac:dyDescent="0.25">
      <c r="A96" s="14"/>
      <c r="B96" s="20" t="s">
        <v>147</v>
      </c>
      <c r="C96" s="20" t="s">
        <v>55</v>
      </c>
      <c r="D96" s="20" t="s">
        <v>108</v>
      </c>
      <c r="E96" s="21">
        <v>42143</v>
      </c>
      <c r="F96" s="31"/>
      <c r="G96" s="22">
        <v>2</v>
      </c>
      <c r="H96" s="20" t="s">
        <v>23</v>
      </c>
      <c r="I96" s="22" t="s">
        <v>20</v>
      </c>
      <c r="J96" s="32"/>
      <c r="K96" s="24">
        <f>37+320</f>
        <v>357</v>
      </c>
      <c r="L96" s="23">
        <f t="shared" si="2"/>
        <v>357</v>
      </c>
    </row>
    <row r="97" spans="1:12" ht="15.75" x14ac:dyDescent="0.25">
      <c r="A97" s="14"/>
      <c r="B97" s="20" t="s">
        <v>145</v>
      </c>
      <c r="C97" s="20" t="s">
        <v>146</v>
      </c>
      <c r="D97" s="20" t="s">
        <v>78</v>
      </c>
      <c r="E97" s="21">
        <v>42146</v>
      </c>
      <c r="F97" s="31"/>
      <c r="G97" s="22">
        <v>2</v>
      </c>
      <c r="H97" s="20" t="s">
        <v>19</v>
      </c>
      <c r="I97" s="22" t="s">
        <v>20</v>
      </c>
      <c r="J97" s="32"/>
      <c r="K97" s="24">
        <f>70+320</f>
        <v>390</v>
      </c>
      <c r="L97" s="23">
        <f t="shared" si="2"/>
        <v>390</v>
      </c>
    </row>
    <row r="98" spans="1:12" ht="15.75" x14ac:dyDescent="0.25">
      <c r="A98" s="14"/>
      <c r="B98" s="20" t="s">
        <v>68</v>
      </c>
      <c r="C98" s="20" t="s">
        <v>123</v>
      </c>
      <c r="D98" s="20" t="s">
        <v>34</v>
      </c>
      <c r="E98" s="21">
        <v>42146</v>
      </c>
      <c r="F98" s="31"/>
      <c r="G98" s="22">
        <v>2</v>
      </c>
      <c r="H98" s="20" t="s">
        <v>23</v>
      </c>
      <c r="I98" s="22" t="s">
        <v>20</v>
      </c>
      <c r="J98" s="32"/>
      <c r="K98" s="24">
        <v>320</v>
      </c>
      <c r="L98" s="23">
        <f t="shared" si="2"/>
        <v>320</v>
      </c>
    </row>
    <row r="99" spans="1:12" ht="15.75" x14ac:dyDescent="0.25">
      <c r="A99" s="14"/>
      <c r="B99" s="20" t="s">
        <v>150</v>
      </c>
      <c r="C99" s="20" t="s">
        <v>151</v>
      </c>
      <c r="D99" s="20" t="s">
        <v>152</v>
      </c>
      <c r="E99" s="21">
        <v>42150</v>
      </c>
      <c r="F99" s="31"/>
      <c r="G99" s="22">
        <v>2</v>
      </c>
      <c r="H99" s="20" t="s">
        <v>23</v>
      </c>
      <c r="I99" s="22" t="s">
        <v>20</v>
      </c>
      <c r="J99" s="32"/>
      <c r="K99" s="24">
        <f>30+160</f>
        <v>190</v>
      </c>
      <c r="L99" s="23">
        <f t="shared" si="2"/>
        <v>190</v>
      </c>
    </row>
    <row r="100" spans="1:12" ht="15.75" x14ac:dyDescent="0.25">
      <c r="A100" s="14"/>
      <c r="B100" s="20" t="s">
        <v>132</v>
      </c>
      <c r="C100" s="20" t="s">
        <v>133</v>
      </c>
      <c r="D100" s="20" t="s">
        <v>134</v>
      </c>
      <c r="E100" s="21">
        <v>42151</v>
      </c>
      <c r="F100" s="31"/>
      <c r="G100" s="22">
        <v>2</v>
      </c>
      <c r="H100" s="20" t="s">
        <v>23</v>
      </c>
      <c r="I100" s="22" t="s">
        <v>20</v>
      </c>
      <c r="J100" s="32"/>
      <c r="K100" s="24">
        <v>480</v>
      </c>
      <c r="L100" s="23">
        <f t="shared" si="2"/>
        <v>480</v>
      </c>
    </row>
    <row r="101" spans="1:12" ht="15.75" x14ac:dyDescent="0.25">
      <c r="A101" s="14" t="s">
        <v>116</v>
      </c>
      <c r="B101" s="22"/>
      <c r="C101" s="22"/>
      <c r="D101" s="22"/>
      <c r="E101" s="33"/>
      <c r="F101" s="31"/>
      <c r="G101" s="31"/>
      <c r="H101" s="31"/>
      <c r="I101" s="22"/>
      <c r="J101" s="32"/>
      <c r="K101" s="25">
        <f>SUM(K82:K100)</f>
        <v>17514</v>
      </c>
      <c r="L101" s="25">
        <f t="shared" si="2"/>
        <v>17514</v>
      </c>
    </row>
    <row r="102" spans="1:12" ht="15.75" x14ac:dyDescent="0.25">
      <c r="A102" s="14" t="s">
        <v>153</v>
      </c>
      <c r="B102" s="22"/>
      <c r="C102" s="22"/>
      <c r="D102" s="22"/>
      <c r="E102" s="33" t="s">
        <v>15</v>
      </c>
      <c r="F102" s="22"/>
      <c r="G102" s="22"/>
      <c r="H102" s="34"/>
      <c r="I102" s="22"/>
      <c r="J102" s="23"/>
      <c r="K102" s="19">
        <v>19544</v>
      </c>
      <c r="L102" s="19">
        <f t="shared" si="2"/>
        <v>19544</v>
      </c>
    </row>
    <row r="103" spans="1:12" ht="15.75" x14ac:dyDescent="0.25">
      <c r="A103" s="14"/>
      <c r="B103" s="20" t="s">
        <v>154</v>
      </c>
      <c r="C103" s="20" t="s">
        <v>155</v>
      </c>
      <c r="D103" s="20" t="s">
        <v>156</v>
      </c>
      <c r="E103" s="21">
        <v>42129</v>
      </c>
      <c r="F103" s="22"/>
      <c r="G103" s="22">
        <v>2</v>
      </c>
      <c r="H103" s="20" t="s">
        <v>23</v>
      </c>
      <c r="I103" s="22" t="s">
        <v>20</v>
      </c>
      <c r="J103" s="23"/>
      <c r="K103" s="24">
        <f>30+132</f>
        <v>162</v>
      </c>
      <c r="L103" s="23">
        <f>+J103+K103</f>
        <v>162</v>
      </c>
    </row>
    <row r="104" spans="1:12" ht="15.75" x14ac:dyDescent="0.25">
      <c r="A104" s="14"/>
      <c r="B104" s="20" t="s">
        <v>157</v>
      </c>
      <c r="C104" s="20" t="s">
        <v>158</v>
      </c>
      <c r="D104" s="20" t="s">
        <v>159</v>
      </c>
      <c r="E104" s="21">
        <v>42129</v>
      </c>
      <c r="F104" s="22"/>
      <c r="G104" s="22">
        <v>2</v>
      </c>
      <c r="H104" s="20" t="s">
        <v>23</v>
      </c>
      <c r="I104" s="22" t="s">
        <v>20</v>
      </c>
      <c r="J104" s="23"/>
      <c r="K104" s="24">
        <v>132</v>
      </c>
      <c r="L104" s="23">
        <f t="shared" ref="L104:L125" si="3">+J104+K104</f>
        <v>132</v>
      </c>
    </row>
    <row r="105" spans="1:12" ht="15.75" x14ac:dyDescent="0.25">
      <c r="A105" s="14"/>
      <c r="B105" s="20" t="s">
        <v>157</v>
      </c>
      <c r="C105" s="20" t="s">
        <v>158</v>
      </c>
      <c r="D105" s="20" t="s">
        <v>159</v>
      </c>
      <c r="E105" s="21">
        <v>42129</v>
      </c>
      <c r="F105" s="22"/>
      <c r="G105" s="22">
        <v>2</v>
      </c>
      <c r="H105" s="20" t="s">
        <v>23</v>
      </c>
      <c r="I105" s="22" t="s">
        <v>20</v>
      </c>
      <c r="J105" s="23"/>
      <c r="K105" s="24">
        <v>132</v>
      </c>
      <c r="L105" s="23">
        <f t="shared" si="3"/>
        <v>132</v>
      </c>
    </row>
    <row r="106" spans="1:12" ht="15.75" x14ac:dyDescent="0.25">
      <c r="A106" s="14"/>
      <c r="B106" s="20" t="s">
        <v>157</v>
      </c>
      <c r="C106" s="20" t="s">
        <v>158</v>
      </c>
      <c r="D106" s="20" t="s">
        <v>159</v>
      </c>
      <c r="E106" s="21">
        <v>42129</v>
      </c>
      <c r="F106" s="22"/>
      <c r="G106" s="22">
        <v>2</v>
      </c>
      <c r="H106" s="20" t="s">
        <v>23</v>
      </c>
      <c r="I106" s="22" t="s">
        <v>20</v>
      </c>
      <c r="J106" s="23"/>
      <c r="K106" s="24">
        <v>132</v>
      </c>
      <c r="L106" s="23">
        <f t="shared" si="3"/>
        <v>132</v>
      </c>
    </row>
    <row r="107" spans="1:12" ht="15.75" x14ac:dyDescent="0.25">
      <c r="A107" s="14"/>
      <c r="B107" s="20" t="s">
        <v>157</v>
      </c>
      <c r="C107" s="20" t="s">
        <v>158</v>
      </c>
      <c r="D107" s="20" t="s">
        <v>159</v>
      </c>
      <c r="E107" s="21">
        <v>42129</v>
      </c>
      <c r="F107" s="22"/>
      <c r="G107" s="22">
        <v>2</v>
      </c>
      <c r="H107" s="20" t="s">
        <v>23</v>
      </c>
      <c r="I107" s="22" t="s">
        <v>20</v>
      </c>
      <c r="J107" s="23"/>
      <c r="K107" s="24">
        <v>640</v>
      </c>
      <c r="L107" s="23">
        <f t="shared" si="3"/>
        <v>640</v>
      </c>
    </row>
    <row r="108" spans="1:12" ht="15.75" x14ac:dyDescent="0.25">
      <c r="A108" s="14"/>
      <c r="B108" s="20" t="s">
        <v>160</v>
      </c>
      <c r="C108" s="20" t="s">
        <v>161</v>
      </c>
      <c r="D108" s="20" t="s">
        <v>162</v>
      </c>
      <c r="E108" s="21">
        <v>42129</v>
      </c>
      <c r="F108" s="22"/>
      <c r="G108" s="22">
        <v>2</v>
      </c>
      <c r="H108" s="20" t="s">
        <v>23</v>
      </c>
      <c r="I108" s="22" t="s">
        <v>20</v>
      </c>
      <c r="J108" s="23"/>
      <c r="K108" s="24">
        <v>132</v>
      </c>
      <c r="L108" s="23">
        <f t="shared" si="3"/>
        <v>132</v>
      </c>
    </row>
    <row r="109" spans="1:12" ht="15.75" x14ac:dyDescent="0.25">
      <c r="A109" s="14"/>
      <c r="B109" s="20" t="s">
        <v>163</v>
      </c>
      <c r="C109" s="20" t="s">
        <v>88</v>
      </c>
      <c r="D109" s="20" t="s">
        <v>164</v>
      </c>
      <c r="E109" s="21">
        <v>42129</v>
      </c>
      <c r="F109" s="22"/>
      <c r="G109" s="22">
        <v>2</v>
      </c>
      <c r="H109" s="20" t="s">
        <v>23</v>
      </c>
      <c r="I109" s="22" t="s">
        <v>20</v>
      </c>
      <c r="J109" s="23"/>
      <c r="K109" s="24">
        <f>25+132</f>
        <v>157</v>
      </c>
      <c r="L109" s="23">
        <f t="shared" si="3"/>
        <v>157</v>
      </c>
    </row>
    <row r="110" spans="1:12" ht="15.75" x14ac:dyDescent="0.25">
      <c r="A110" s="14"/>
      <c r="B110" s="20" t="s">
        <v>165</v>
      </c>
      <c r="C110" s="20" t="s">
        <v>45</v>
      </c>
      <c r="D110" s="20" t="s">
        <v>166</v>
      </c>
      <c r="E110" s="21">
        <v>42129</v>
      </c>
      <c r="F110" s="22"/>
      <c r="G110" s="22">
        <v>2</v>
      </c>
      <c r="H110" s="20" t="s">
        <v>23</v>
      </c>
      <c r="I110" s="22" t="s">
        <v>20</v>
      </c>
      <c r="J110" s="23"/>
      <c r="K110" s="24">
        <v>132</v>
      </c>
      <c r="L110" s="23">
        <f t="shared" si="3"/>
        <v>132</v>
      </c>
    </row>
    <row r="111" spans="1:12" ht="15.75" x14ac:dyDescent="0.25">
      <c r="A111" s="14"/>
      <c r="B111" s="20" t="s">
        <v>167</v>
      </c>
      <c r="C111" s="20" t="s">
        <v>168</v>
      </c>
      <c r="D111" s="20" t="s">
        <v>35</v>
      </c>
      <c r="E111" s="21">
        <v>42129</v>
      </c>
      <c r="F111" s="22"/>
      <c r="G111" s="22">
        <v>2</v>
      </c>
      <c r="H111" s="20" t="s">
        <v>23</v>
      </c>
      <c r="I111" s="22" t="s">
        <v>20</v>
      </c>
      <c r="J111" s="23"/>
      <c r="K111" s="24">
        <v>132</v>
      </c>
      <c r="L111" s="23">
        <f t="shared" si="3"/>
        <v>132</v>
      </c>
    </row>
    <row r="112" spans="1:12" ht="15.75" x14ac:dyDescent="0.25">
      <c r="A112" s="14"/>
      <c r="B112" s="20" t="s">
        <v>169</v>
      </c>
      <c r="C112" s="20" t="s">
        <v>170</v>
      </c>
      <c r="D112" s="20" t="s">
        <v>171</v>
      </c>
      <c r="E112" s="21">
        <v>42129</v>
      </c>
      <c r="F112" s="22"/>
      <c r="G112" s="22">
        <v>2</v>
      </c>
      <c r="H112" s="20" t="s">
        <v>23</v>
      </c>
      <c r="I112" s="22" t="s">
        <v>20</v>
      </c>
      <c r="J112" s="23"/>
      <c r="K112" s="24">
        <v>396</v>
      </c>
      <c r="L112" s="23">
        <f t="shared" si="3"/>
        <v>396</v>
      </c>
    </row>
    <row r="113" spans="1:12" ht="15.75" x14ac:dyDescent="0.25">
      <c r="A113" s="14"/>
      <c r="B113" s="20" t="s">
        <v>172</v>
      </c>
      <c r="C113" s="20" t="s">
        <v>173</v>
      </c>
      <c r="D113" s="20" t="s">
        <v>174</v>
      </c>
      <c r="E113" s="21">
        <v>42129</v>
      </c>
      <c r="F113" s="22"/>
      <c r="G113" s="22">
        <v>2</v>
      </c>
      <c r="H113" s="20" t="s">
        <v>23</v>
      </c>
      <c r="I113" s="22" t="s">
        <v>20</v>
      </c>
      <c r="J113" s="23"/>
      <c r="K113" s="24">
        <v>396</v>
      </c>
      <c r="L113" s="23">
        <f t="shared" si="3"/>
        <v>396</v>
      </c>
    </row>
    <row r="114" spans="1:12" ht="15.75" x14ac:dyDescent="0.25">
      <c r="A114" s="14"/>
      <c r="B114" s="20" t="s">
        <v>175</v>
      </c>
      <c r="C114" s="20" t="s">
        <v>176</v>
      </c>
      <c r="D114" s="20" t="s">
        <v>177</v>
      </c>
      <c r="E114" s="21">
        <v>42129</v>
      </c>
      <c r="F114" s="22"/>
      <c r="G114" s="22">
        <v>2</v>
      </c>
      <c r="H114" s="20" t="s">
        <v>23</v>
      </c>
      <c r="I114" s="22" t="s">
        <v>20</v>
      </c>
      <c r="J114" s="23"/>
      <c r="K114" s="24">
        <v>396</v>
      </c>
      <c r="L114" s="23">
        <f t="shared" si="3"/>
        <v>396</v>
      </c>
    </row>
    <row r="115" spans="1:12" ht="15.75" x14ac:dyDescent="0.25">
      <c r="A115" s="14"/>
      <c r="B115" s="20" t="s">
        <v>163</v>
      </c>
      <c r="C115" s="20" t="s">
        <v>88</v>
      </c>
      <c r="D115" s="20" t="s">
        <v>164</v>
      </c>
      <c r="E115" s="21">
        <v>42129</v>
      </c>
      <c r="F115" s="22"/>
      <c r="G115" s="22">
        <v>2</v>
      </c>
      <c r="H115" s="20" t="s">
        <v>23</v>
      </c>
      <c r="I115" s="22" t="s">
        <v>20</v>
      </c>
      <c r="J115" s="23"/>
      <c r="K115" s="24">
        <f>27+132</f>
        <v>159</v>
      </c>
      <c r="L115" s="23">
        <f t="shared" si="3"/>
        <v>159</v>
      </c>
    </row>
    <row r="116" spans="1:12" ht="15.75" x14ac:dyDescent="0.25">
      <c r="A116" s="14"/>
      <c r="B116" s="20" t="s">
        <v>163</v>
      </c>
      <c r="C116" s="20" t="s">
        <v>88</v>
      </c>
      <c r="D116" s="20" t="s">
        <v>164</v>
      </c>
      <c r="E116" s="21">
        <v>42129</v>
      </c>
      <c r="F116" s="22"/>
      <c r="G116" s="22">
        <v>2</v>
      </c>
      <c r="H116" s="20" t="s">
        <v>23</v>
      </c>
      <c r="I116" s="22" t="s">
        <v>20</v>
      </c>
      <c r="J116" s="23"/>
      <c r="K116" s="24">
        <v>320</v>
      </c>
      <c r="L116" s="23">
        <f t="shared" si="3"/>
        <v>320</v>
      </c>
    </row>
    <row r="117" spans="1:12" ht="15.75" x14ac:dyDescent="0.25">
      <c r="A117" s="14"/>
      <c r="B117" s="20" t="s">
        <v>163</v>
      </c>
      <c r="C117" s="20" t="s">
        <v>88</v>
      </c>
      <c r="D117" s="20" t="s">
        <v>164</v>
      </c>
      <c r="E117" s="21">
        <v>42130</v>
      </c>
      <c r="F117" s="22"/>
      <c r="G117" s="22">
        <v>2</v>
      </c>
      <c r="H117" s="20" t="s">
        <v>23</v>
      </c>
      <c r="I117" s="22" t="s">
        <v>20</v>
      </c>
      <c r="J117" s="23"/>
      <c r="K117" s="24">
        <v>640</v>
      </c>
      <c r="L117" s="23">
        <f t="shared" si="3"/>
        <v>640</v>
      </c>
    </row>
    <row r="118" spans="1:12" ht="15.75" x14ac:dyDescent="0.25">
      <c r="A118" s="14"/>
      <c r="B118" s="20" t="s">
        <v>178</v>
      </c>
      <c r="C118" s="20" t="s">
        <v>179</v>
      </c>
      <c r="D118" s="20" t="s">
        <v>180</v>
      </c>
      <c r="E118" s="21">
        <v>42136</v>
      </c>
      <c r="F118" s="22"/>
      <c r="G118" s="22">
        <v>2</v>
      </c>
      <c r="H118" s="20" t="s">
        <v>23</v>
      </c>
      <c r="I118" s="22" t="s">
        <v>20</v>
      </c>
      <c r="J118" s="23"/>
      <c r="K118" s="24">
        <v>320</v>
      </c>
      <c r="L118" s="23">
        <f t="shared" si="3"/>
        <v>320</v>
      </c>
    </row>
    <row r="119" spans="1:12" ht="15.75" x14ac:dyDescent="0.25">
      <c r="A119" s="14"/>
      <c r="B119" s="20" t="s">
        <v>181</v>
      </c>
      <c r="C119" s="20" t="s">
        <v>51</v>
      </c>
      <c r="D119" s="20" t="s">
        <v>182</v>
      </c>
      <c r="E119" s="21">
        <v>42136</v>
      </c>
      <c r="F119" s="22"/>
      <c r="G119" s="22">
        <v>2</v>
      </c>
      <c r="H119" s="20" t="s">
        <v>23</v>
      </c>
      <c r="I119" s="22" t="s">
        <v>20</v>
      </c>
      <c r="J119" s="23"/>
      <c r="K119" s="24">
        <v>320</v>
      </c>
      <c r="L119" s="23">
        <f t="shared" si="3"/>
        <v>320</v>
      </c>
    </row>
    <row r="120" spans="1:12" ht="15.75" x14ac:dyDescent="0.25">
      <c r="A120" s="14"/>
      <c r="B120" s="20" t="s">
        <v>181</v>
      </c>
      <c r="C120" s="20" t="s">
        <v>51</v>
      </c>
      <c r="D120" s="20" t="s">
        <v>182</v>
      </c>
      <c r="E120" s="21">
        <v>42136</v>
      </c>
      <c r="F120" s="22"/>
      <c r="G120" s="22">
        <v>2</v>
      </c>
      <c r="H120" s="20" t="s">
        <v>23</v>
      </c>
      <c r="I120" s="22" t="s">
        <v>20</v>
      </c>
      <c r="J120" s="23"/>
      <c r="K120" s="24">
        <v>160</v>
      </c>
      <c r="L120" s="23">
        <f t="shared" si="3"/>
        <v>160</v>
      </c>
    </row>
    <row r="121" spans="1:12" ht="15.75" x14ac:dyDescent="0.25">
      <c r="A121" s="14"/>
      <c r="B121" s="20" t="s">
        <v>178</v>
      </c>
      <c r="C121" s="20" t="s">
        <v>179</v>
      </c>
      <c r="D121" s="20" t="s">
        <v>180</v>
      </c>
      <c r="E121" s="21">
        <v>42136</v>
      </c>
      <c r="F121" s="22"/>
      <c r="G121" s="22">
        <v>2</v>
      </c>
      <c r="H121" s="20" t="s">
        <v>23</v>
      </c>
      <c r="I121" s="22" t="s">
        <v>20</v>
      </c>
      <c r="J121" s="23"/>
      <c r="K121" s="24">
        <v>160</v>
      </c>
      <c r="L121" s="23">
        <f t="shared" si="3"/>
        <v>160</v>
      </c>
    </row>
    <row r="122" spans="1:12" ht="15.75" x14ac:dyDescent="0.25">
      <c r="A122" s="14"/>
      <c r="B122" s="20" t="s">
        <v>181</v>
      </c>
      <c r="C122" s="20" t="s">
        <v>51</v>
      </c>
      <c r="D122" s="20" t="s">
        <v>182</v>
      </c>
      <c r="E122" s="21">
        <v>42136</v>
      </c>
      <c r="F122" s="22"/>
      <c r="G122" s="22">
        <v>2</v>
      </c>
      <c r="H122" s="20" t="s">
        <v>23</v>
      </c>
      <c r="I122" s="22" t="s">
        <v>20</v>
      </c>
      <c r="J122" s="23"/>
      <c r="K122" s="24">
        <v>320</v>
      </c>
      <c r="L122" s="23">
        <f t="shared" si="3"/>
        <v>320</v>
      </c>
    </row>
    <row r="123" spans="1:12" ht="15.75" x14ac:dyDescent="0.25">
      <c r="A123" s="14"/>
      <c r="B123" s="20" t="s">
        <v>183</v>
      </c>
      <c r="C123" s="20" t="s">
        <v>184</v>
      </c>
      <c r="D123" s="20" t="s">
        <v>185</v>
      </c>
      <c r="E123" s="21">
        <v>42139</v>
      </c>
      <c r="F123" s="22"/>
      <c r="G123" s="22">
        <v>2</v>
      </c>
      <c r="H123" s="20" t="s">
        <v>23</v>
      </c>
      <c r="I123" s="22" t="s">
        <v>20</v>
      </c>
      <c r="J123" s="23"/>
      <c r="K123" s="24">
        <v>960</v>
      </c>
      <c r="L123" s="23">
        <f t="shared" si="3"/>
        <v>960</v>
      </c>
    </row>
    <row r="124" spans="1:12" ht="15.75" x14ac:dyDescent="0.25">
      <c r="A124" s="14"/>
      <c r="B124" s="20" t="s">
        <v>181</v>
      </c>
      <c r="C124" s="20" t="s">
        <v>51</v>
      </c>
      <c r="D124" s="20" t="s">
        <v>182</v>
      </c>
      <c r="E124" s="21">
        <v>42151</v>
      </c>
      <c r="F124" s="22"/>
      <c r="G124" s="22">
        <v>2</v>
      </c>
      <c r="H124" s="20" t="s">
        <v>23</v>
      </c>
      <c r="I124" s="22" t="s">
        <v>20</v>
      </c>
      <c r="J124" s="23"/>
      <c r="K124" s="24">
        <v>640</v>
      </c>
      <c r="L124" s="23">
        <f t="shared" si="3"/>
        <v>640</v>
      </c>
    </row>
    <row r="125" spans="1:12" ht="15.75" x14ac:dyDescent="0.25">
      <c r="A125" s="14"/>
      <c r="B125" s="20" t="s">
        <v>163</v>
      </c>
      <c r="C125" s="20" t="s">
        <v>88</v>
      </c>
      <c r="D125" s="20" t="s">
        <v>164</v>
      </c>
      <c r="E125" s="21">
        <v>42152</v>
      </c>
      <c r="F125" s="22"/>
      <c r="G125" s="22">
        <v>2</v>
      </c>
      <c r="H125" s="20" t="s">
        <v>23</v>
      </c>
      <c r="I125" s="22" t="s">
        <v>20</v>
      </c>
      <c r="J125" s="23"/>
      <c r="K125" s="24">
        <v>320</v>
      </c>
      <c r="L125" s="23">
        <f t="shared" si="3"/>
        <v>320</v>
      </c>
    </row>
    <row r="126" spans="1:12" ht="15.75" x14ac:dyDescent="0.25">
      <c r="A126" s="14" t="s">
        <v>116</v>
      </c>
      <c r="B126" s="22"/>
      <c r="C126" s="22"/>
      <c r="D126" s="22"/>
      <c r="E126" s="29"/>
      <c r="F126" s="14"/>
      <c r="G126" s="14"/>
      <c r="H126" s="14"/>
      <c r="I126" s="22"/>
      <c r="J126" s="25"/>
      <c r="K126" s="25">
        <f>SUM(K102:K125)</f>
        <v>26802</v>
      </c>
      <c r="L126" s="25">
        <f t="shared" si="2"/>
        <v>26802</v>
      </c>
    </row>
    <row r="127" spans="1:12" ht="15.75" x14ac:dyDescent="0.25">
      <c r="A127" s="14" t="s">
        <v>186</v>
      </c>
      <c r="B127" s="22"/>
      <c r="C127" s="22"/>
      <c r="D127" s="22"/>
      <c r="E127" s="16" t="s">
        <v>15</v>
      </c>
      <c r="F127" s="17"/>
      <c r="G127" s="17"/>
      <c r="H127" s="18"/>
      <c r="I127" s="22"/>
      <c r="J127" s="19"/>
      <c r="K127" s="19">
        <v>2798</v>
      </c>
      <c r="L127" s="19">
        <f t="shared" si="2"/>
        <v>2798</v>
      </c>
    </row>
    <row r="128" spans="1:12" ht="15.75" x14ac:dyDescent="0.25">
      <c r="A128" s="14"/>
      <c r="B128" s="20"/>
      <c r="C128" s="20"/>
      <c r="D128" s="20"/>
      <c r="E128" s="21"/>
      <c r="F128" s="31"/>
      <c r="G128" s="22"/>
      <c r="H128" s="20"/>
      <c r="I128" s="22"/>
      <c r="J128" s="32"/>
      <c r="K128" s="24"/>
      <c r="L128" s="32"/>
    </row>
    <row r="129" spans="1:12" ht="15.75" x14ac:dyDescent="0.25">
      <c r="A129" s="14" t="s">
        <v>116</v>
      </c>
      <c r="B129" s="22"/>
      <c r="C129" s="22"/>
      <c r="D129" s="22"/>
      <c r="E129" s="29"/>
      <c r="F129" s="14"/>
      <c r="G129" s="31"/>
      <c r="H129" s="14"/>
      <c r="I129" s="22"/>
      <c r="J129" s="25"/>
      <c r="K129" s="25">
        <f>SUM(K127:K128)</f>
        <v>2798</v>
      </c>
      <c r="L129" s="25">
        <f t="shared" si="2"/>
        <v>2798</v>
      </c>
    </row>
    <row r="130" spans="1:12" ht="15.75" x14ac:dyDescent="0.25">
      <c r="A130" s="14" t="s">
        <v>187</v>
      </c>
      <c r="B130" s="22"/>
      <c r="C130" s="22"/>
      <c r="D130" s="22"/>
      <c r="E130" s="16" t="s">
        <v>15</v>
      </c>
      <c r="F130" s="17"/>
      <c r="G130" s="31"/>
      <c r="H130" s="18"/>
      <c r="I130" s="22"/>
      <c r="J130" s="19"/>
      <c r="K130" s="19">
        <v>11582</v>
      </c>
      <c r="L130" s="19">
        <f t="shared" si="2"/>
        <v>11582</v>
      </c>
    </row>
    <row r="131" spans="1:12" ht="15.75" x14ac:dyDescent="0.25">
      <c r="A131" s="14"/>
      <c r="B131" s="20" t="s">
        <v>188</v>
      </c>
      <c r="C131" s="20" t="s">
        <v>38</v>
      </c>
      <c r="D131" s="20" t="s">
        <v>189</v>
      </c>
      <c r="E131" s="21">
        <v>42129</v>
      </c>
      <c r="F131" s="22"/>
      <c r="G131" s="22">
        <v>2</v>
      </c>
      <c r="H131" s="20" t="s">
        <v>19</v>
      </c>
      <c r="I131" s="22" t="s">
        <v>20</v>
      </c>
      <c r="J131" s="23"/>
      <c r="K131" s="24">
        <v>396</v>
      </c>
      <c r="L131" s="23">
        <f>+J131+K131</f>
        <v>396</v>
      </c>
    </row>
    <row r="132" spans="1:12" ht="15.75" x14ac:dyDescent="0.25">
      <c r="A132" s="14"/>
      <c r="B132" s="20" t="s">
        <v>190</v>
      </c>
      <c r="C132" s="20" t="s">
        <v>191</v>
      </c>
      <c r="D132" s="20" t="s">
        <v>192</v>
      </c>
      <c r="E132" s="21">
        <v>42129</v>
      </c>
      <c r="F132" s="22"/>
      <c r="G132" s="22">
        <v>2</v>
      </c>
      <c r="H132" s="20" t="s">
        <v>19</v>
      </c>
      <c r="I132" s="22" t="s">
        <v>20</v>
      </c>
      <c r="J132" s="23"/>
      <c r="K132" s="24">
        <f>30+132</f>
        <v>162</v>
      </c>
      <c r="L132" s="23">
        <f t="shared" ref="L132:L151" si="4">+J132+K132</f>
        <v>162</v>
      </c>
    </row>
    <row r="133" spans="1:12" ht="15.75" x14ac:dyDescent="0.25">
      <c r="A133" s="14"/>
      <c r="B133" s="20" t="s">
        <v>193</v>
      </c>
      <c r="C133" s="20" t="s">
        <v>45</v>
      </c>
      <c r="D133" s="20" t="s">
        <v>194</v>
      </c>
      <c r="E133" s="21">
        <v>42129</v>
      </c>
      <c r="F133" s="22"/>
      <c r="G133" s="22">
        <v>2</v>
      </c>
      <c r="H133" s="20" t="s">
        <v>19</v>
      </c>
      <c r="I133" s="22" t="s">
        <v>20</v>
      </c>
      <c r="J133" s="23"/>
      <c r="K133" s="24">
        <f>30+264</f>
        <v>294</v>
      </c>
      <c r="L133" s="23">
        <f t="shared" si="4"/>
        <v>294</v>
      </c>
    </row>
    <row r="134" spans="1:12" ht="15.75" x14ac:dyDescent="0.25">
      <c r="A134" s="14"/>
      <c r="B134" s="20" t="s">
        <v>195</v>
      </c>
      <c r="C134" s="20" t="s">
        <v>52</v>
      </c>
      <c r="D134" s="20" t="s">
        <v>85</v>
      </c>
      <c r="E134" s="21">
        <v>42129</v>
      </c>
      <c r="F134" s="22"/>
      <c r="G134" s="22">
        <v>2</v>
      </c>
      <c r="H134" s="20" t="s">
        <v>19</v>
      </c>
      <c r="I134" s="22" t="s">
        <v>20</v>
      </c>
      <c r="J134" s="23"/>
      <c r="K134" s="24">
        <f>30+396</f>
        <v>426</v>
      </c>
      <c r="L134" s="23">
        <f t="shared" si="4"/>
        <v>426</v>
      </c>
    </row>
    <row r="135" spans="1:12" ht="15.75" x14ac:dyDescent="0.25">
      <c r="A135" s="14"/>
      <c r="B135" s="20" t="s">
        <v>196</v>
      </c>
      <c r="C135" s="20" t="s">
        <v>197</v>
      </c>
      <c r="D135" s="20" t="s">
        <v>198</v>
      </c>
      <c r="E135" s="21">
        <v>42129</v>
      </c>
      <c r="F135" s="22"/>
      <c r="G135" s="22">
        <v>2</v>
      </c>
      <c r="H135" s="20" t="s">
        <v>19</v>
      </c>
      <c r="I135" s="22" t="s">
        <v>20</v>
      </c>
      <c r="J135" s="23"/>
      <c r="K135" s="24">
        <f>30+132</f>
        <v>162</v>
      </c>
      <c r="L135" s="23">
        <f t="shared" si="4"/>
        <v>162</v>
      </c>
    </row>
    <row r="136" spans="1:12" ht="15.75" x14ac:dyDescent="0.25">
      <c r="A136" s="14"/>
      <c r="B136" s="20" t="s">
        <v>195</v>
      </c>
      <c r="C136" s="20" t="s">
        <v>52</v>
      </c>
      <c r="D136" s="20" t="s">
        <v>85</v>
      </c>
      <c r="E136" s="21">
        <v>42129</v>
      </c>
      <c r="F136" s="22"/>
      <c r="G136" s="22">
        <v>2</v>
      </c>
      <c r="H136" s="20" t="s">
        <v>19</v>
      </c>
      <c r="I136" s="22" t="s">
        <v>20</v>
      </c>
      <c r="J136" s="23"/>
      <c r="K136" s="24">
        <f>30+132</f>
        <v>162</v>
      </c>
      <c r="L136" s="23">
        <f t="shared" si="4"/>
        <v>162</v>
      </c>
    </row>
    <row r="137" spans="1:12" ht="15.75" x14ac:dyDescent="0.25">
      <c r="A137" s="14"/>
      <c r="B137" s="20" t="s">
        <v>199</v>
      </c>
      <c r="C137" s="20" t="s">
        <v>200</v>
      </c>
      <c r="D137" s="20" t="s">
        <v>201</v>
      </c>
      <c r="E137" s="21">
        <v>42129</v>
      </c>
      <c r="F137" s="22"/>
      <c r="G137" s="22">
        <v>2</v>
      </c>
      <c r="H137" s="20" t="s">
        <v>19</v>
      </c>
      <c r="I137" s="22" t="s">
        <v>20</v>
      </c>
      <c r="J137" s="23"/>
      <c r="K137" s="24">
        <v>132</v>
      </c>
      <c r="L137" s="23">
        <f t="shared" si="4"/>
        <v>132</v>
      </c>
    </row>
    <row r="138" spans="1:12" ht="15.75" x14ac:dyDescent="0.25">
      <c r="A138" s="14"/>
      <c r="B138" s="20" t="s">
        <v>190</v>
      </c>
      <c r="C138" s="20" t="s">
        <v>191</v>
      </c>
      <c r="D138" s="20" t="s">
        <v>192</v>
      </c>
      <c r="E138" s="21">
        <v>42129</v>
      </c>
      <c r="F138" s="22"/>
      <c r="G138" s="22">
        <v>2</v>
      </c>
      <c r="H138" s="20" t="s">
        <v>19</v>
      </c>
      <c r="I138" s="22" t="s">
        <v>20</v>
      </c>
      <c r="J138" s="23"/>
      <c r="K138" s="24">
        <v>132</v>
      </c>
      <c r="L138" s="23">
        <f t="shared" si="4"/>
        <v>132</v>
      </c>
    </row>
    <row r="139" spans="1:12" ht="15.75" x14ac:dyDescent="0.25">
      <c r="A139" s="14"/>
      <c r="B139" s="20" t="s">
        <v>193</v>
      </c>
      <c r="C139" s="20" t="s">
        <v>45</v>
      </c>
      <c r="D139" s="20" t="s">
        <v>194</v>
      </c>
      <c r="E139" s="21">
        <v>42129</v>
      </c>
      <c r="F139" s="22"/>
      <c r="G139" s="22">
        <v>2</v>
      </c>
      <c r="H139" s="20" t="s">
        <v>23</v>
      </c>
      <c r="I139" s="22" t="s">
        <v>20</v>
      </c>
      <c r="J139" s="23"/>
      <c r="K139" s="24">
        <v>132</v>
      </c>
      <c r="L139" s="23">
        <f t="shared" si="4"/>
        <v>132</v>
      </c>
    </row>
    <row r="140" spans="1:12" ht="15.75" x14ac:dyDescent="0.25">
      <c r="A140" s="14"/>
      <c r="B140" s="20" t="s">
        <v>202</v>
      </c>
      <c r="C140" s="20" t="s">
        <v>93</v>
      </c>
      <c r="D140" s="20" t="s">
        <v>203</v>
      </c>
      <c r="E140" s="21">
        <v>42136</v>
      </c>
      <c r="F140" s="22"/>
      <c r="G140" s="22">
        <v>2</v>
      </c>
      <c r="H140" s="20" t="s">
        <v>19</v>
      </c>
      <c r="I140" s="22" t="s">
        <v>20</v>
      </c>
      <c r="J140" s="23"/>
      <c r="K140" s="24">
        <f>30+132</f>
        <v>162</v>
      </c>
      <c r="L140" s="23">
        <f t="shared" si="4"/>
        <v>162</v>
      </c>
    </row>
    <row r="141" spans="1:12" ht="15.75" x14ac:dyDescent="0.25">
      <c r="A141" s="14"/>
      <c r="B141" s="20" t="s">
        <v>190</v>
      </c>
      <c r="C141" s="20" t="s">
        <v>191</v>
      </c>
      <c r="D141" s="20" t="s">
        <v>192</v>
      </c>
      <c r="E141" s="21">
        <v>42138</v>
      </c>
      <c r="F141" s="22"/>
      <c r="G141" s="22">
        <v>2</v>
      </c>
      <c r="H141" s="20" t="s">
        <v>19</v>
      </c>
      <c r="I141" s="22" t="s">
        <v>20</v>
      </c>
      <c r="J141" s="23"/>
      <c r="K141" s="24">
        <f>16+132</f>
        <v>148</v>
      </c>
      <c r="L141" s="23">
        <f t="shared" si="4"/>
        <v>148</v>
      </c>
    </row>
    <row r="142" spans="1:12" ht="15.75" x14ac:dyDescent="0.25">
      <c r="A142" s="14"/>
      <c r="B142" s="20" t="s">
        <v>193</v>
      </c>
      <c r="C142" s="20" t="s">
        <v>45</v>
      </c>
      <c r="D142" s="20" t="s">
        <v>194</v>
      </c>
      <c r="E142" s="21">
        <v>42138</v>
      </c>
      <c r="F142" s="22"/>
      <c r="G142" s="22">
        <v>2</v>
      </c>
      <c r="H142" s="20" t="s">
        <v>19</v>
      </c>
      <c r="I142" s="22" t="s">
        <v>20</v>
      </c>
      <c r="J142" s="23"/>
      <c r="K142" s="24">
        <f>16+132</f>
        <v>148</v>
      </c>
      <c r="L142" s="23">
        <f t="shared" si="4"/>
        <v>148</v>
      </c>
    </row>
    <row r="143" spans="1:12" ht="15.75" x14ac:dyDescent="0.25">
      <c r="A143" s="14"/>
      <c r="B143" s="20" t="s">
        <v>204</v>
      </c>
      <c r="C143" s="20" t="s">
        <v>205</v>
      </c>
      <c r="D143" s="20" t="s">
        <v>206</v>
      </c>
      <c r="E143" s="21">
        <v>42142</v>
      </c>
      <c r="F143" s="22"/>
      <c r="G143" s="22">
        <v>2</v>
      </c>
      <c r="H143" s="20" t="s">
        <v>19</v>
      </c>
      <c r="I143" s="22" t="s">
        <v>20</v>
      </c>
      <c r="J143" s="23"/>
      <c r="K143" s="24">
        <f>190+1280</f>
        <v>1470</v>
      </c>
      <c r="L143" s="23">
        <f t="shared" si="4"/>
        <v>1470</v>
      </c>
    </row>
    <row r="144" spans="1:12" ht="15.75" x14ac:dyDescent="0.25">
      <c r="A144" s="14"/>
      <c r="B144" s="20" t="s">
        <v>207</v>
      </c>
      <c r="C144" s="20" t="s">
        <v>208</v>
      </c>
      <c r="D144" s="20" t="s">
        <v>209</v>
      </c>
      <c r="E144" s="21">
        <v>42142</v>
      </c>
      <c r="F144" s="22"/>
      <c r="G144" s="22">
        <v>2</v>
      </c>
      <c r="H144" s="20" t="s">
        <v>19</v>
      </c>
      <c r="I144" s="22" t="s">
        <v>20</v>
      </c>
      <c r="J144" s="23"/>
      <c r="K144" s="24">
        <f>190+1280</f>
        <v>1470</v>
      </c>
      <c r="L144" s="23">
        <f t="shared" si="4"/>
        <v>1470</v>
      </c>
    </row>
    <row r="145" spans="1:12" ht="15.75" x14ac:dyDescent="0.25">
      <c r="A145" s="14"/>
      <c r="B145" s="20" t="s">
        <v>210</v>
      </c>
      <c r="C145" s="20" t="s">
        <v>211</v>
      </c>
      <c r="D145" s="20" t="s">
        <v>41</v>
      </c>
      <c r="E145" s="21">
        <v>42146</v>
      </c>
      <c r="F145" s="22"/>
      <c r="G145" s="22">
        <v>2</v>
      </c>
      <c r="H145" s="20" t="s">
        <v>23</v>
      </c>
      <c r="I145" s="22" t="s">
        <v>20</v>
      </c>
      <c r="J145" s="23"/>
      <c r="K145" s="24">
        <v>320</v>
      </c>
      <c r="L145" s="23">
        <f t="shared" si="4"/>
        <v>320</v>
      </c>
    </row>
    <row r="146" spans="1:12" ht="15.75" x14ac:dyDescent="0.25">
      <c r="A146" s="14"/>
      <c r="B146" s="20" t="s">
        <v>212</v>
      </c>
      <c r="C146" s="20" t="s">
        <v>213</v>
      </c>
      <c r="D146" s="20" t="s">
        <v>214</v>
      </c>
      <c r="E146" s="21">
        <v>42146</v>
      </c>
      <c r="F146" s="22"/>
      <c r="G146" s="22">
        <v>2</v>
      </c>
      <c r="H146" s="20" t="s">
        <v>23</v>
      </c>
      <c r="I146" s="22" t="s">
        <v>20</v>
      </c>
      <c r="J146" s="23"/>
      <c r="K146" s="24">
        <v>480</v>
      </c>
      <c r="L146" s="23">
        <f t="shared" si="4"/>
        <v>480</v>
      </c>
    </row>
    <row r="147" spans="1:12" ht="15.75" x14ac:dyDescent="0.25">
      <c r="A147" s="14"/>
      <c r="B147" s="20" t="s">
        <v>215</v>
      </c>
      <c r="C147" s="20" t="s">
        <v>216</v>
      </c>
      <c r="D147" s="20" t="s">
        <v>217</v>
      </c>
      <c r="E147" s="21">
        <v>42151</v>
      </c>
      <c r="F147" s="22"/>
      <c r="G147" s="22">
        <v>2</v>
      </c>
      <c r="H147" s="20" t="s">
        <v>19</v>
      </c>
      <c r="I147" s="22" t="s">
        <v>20</v>
      </c>
      <c r="J147" s="23"/>
      <c r="K147" s="24">
        <f>80+320</f>
        <v>400</v>
      </c>
      <c r="L147" s="23">
        <f t="shared" si="4"/>
        <v>400</v>
      </c>
    </row>
    <row r="148" spans="1:12" ht="15.75" x14ac:dyDescent="0.25">
      <c r="A148" s="14"/>
      <c r="B148" s="20" t="s">
        <v>218</v>
      </c>
      <c r="C148" s="20" t="s">
        <v>52</v>
      </c>
      <c r="D148" s="20" t="s">
        <v>219</v>
      </c>
      <c r="E148" s="21">
        <v>42151</v>
      </c>
      <c r="F148" s="22"/>
      <c r="G148" s="22">
        <v>2</v>
      </c>
      <c r="H148" s="20" t="s">
        <v>19</v>
      </c>
      <c r="I148" s="22" t="s">
        <v>20</v>
      </c>
      <c r="J148" s="23"/>
      <c r="K148" s="24">
        <f>80+320</f>
        <v>400</v>
      </c>
      <c r="L148" s="23">
        <f t="shared" si="4"/>
        <v>400</v>
      </c>
    </row>
    <row r="149" spans="1:12" ht="15.75" x14ac:dyDescent="0.25">
      <c r="A149" s="14"/>
      <c r="B149" s="20" t="s">
        <v>188</v>
      </c>
      <c r="C149" s="20" t="s">
        <v>38</v>
      </c>
      <c r="D149" s="20" t="s">
        <v>189</v>
      </c>
      <c r="E149" s="21">
        <v>42151</v>
      </c>
      <c r="F149" s="22"/>
      <c r="G149" s="22">
        <v>2</v>
      </c>
      <c r="H149" s="20" t="s">
        <v>23</v>
      </c>
      <c r="I149" s="22" t="s">
        <v>20</v>
      </c>
      <c r="J149" s="23"/>
      <c r="K149" s="24">
        <v>320</v>
      </c>
      <c r="L149" s="23">
        <f t="shared" si="4"/>
        <v>320</v>
      </c>
    </row>
    <row r="150" spans="1:12" ht="15.75" x14ac:dyDescent="0.25">
      <c r="A150" s="14"/>
      <c r="B150" s="20" t="s">
        <v>220</v>
      </c>
      <c r="C150" s="20" t="s">
        <v>221</v>
      </c>
      <c r="D150" s="20" t="s">
        <v>222</v>
      </c>
      <c r="E150" s="21">
        <v>42152</v>
      </c>
      <c r="F150" s="22"/>
      <c r="G150" s="22">
        <v>2</v>
      </c>
      <c r="H150" s="20" t="s">
        <v>19</v>
      </c>
      <c r="I150" s="22" t="s">
        <v>20</v>
      </c>
      <c r="J150" s="23"/>
      <c r="K150" s="24">
        <v>160</v>
      </c>
      <c r="L150" s="23">
        <f t="shared" si="4"/>
        <v>160</v>
      </c>
    </row>
    <row r="151" spans="1:12" ht="15.75" x14ac:dyDescent="0.25">
      <c r="A151" s="14" t="s">
        <v>116</v>
      </c>
      <c r="B151" s="22"/>
      <c r="C151" s="22"/>
      <c r="D151" s="22"/>
      <c r="E151" s="29"/>
      <c r="F151" s="14"/>
      <c r="G151" s="14"/>
      <c r="H151" s="30"/>
      <c r="I151" s="14"/>
      <c r="J151" s="25"/>
      <c r="K151" s="25">
        <f>SUM(K130:K150)</f>
        <v>19058</v>
      </c>
      <c r="L151" s="25">
        <f t="shared" si="4"/>
        <v>19058</v>
      </c>
    </row>
    <row r="152" spans="1:12" ht="15.75" x14ac:dyDescent="0.25">
      <c r="A152" s="14" t="s">
        <v>223</v>
      </c>
      <c r="B152" s="22"/>
      <c r="C152" s="22"/>
      <c r="D152" s="22"/>
      <c r="E152" s="16" t="s">
        <v>15</v>
      </c>
      <c r="F152" s="14"/>
      <c r="G152" s="14"/>
      <c r="H152" s="30"/>
      <c r="I152" s="14"/>
      <c r="J152" s="25"/>
      <c r="K152" s="25">
        <v>1848</v>
      </c>
      <c r="L152" s="25">
        <f>+J152+K152</f>
        <v>1848</v>
      </c>
    </row>
    <row r="153" spans="1:12" ht="15.75" x14ac:dyDescent="0.25">
      <c r="A153" s="14"/>
      <c r="B153" s="20"/>
      <c r="C153" s="20"/>
      <c r="D153" s="20"/>
      <c r="E153" s="21"/>
      <c r="F153" s="31"/>
      <c r="G153" s="22"/>
      <c r="H153" s="20"/>
      <c r="I153" s="22"/>
      <c r="J153" s="32"/>
      <c r="K153" s="24"/>
      <c r="L153" s="23">
        <f>+J153+K153</f>
        <v>0</v>
      </c>
    </row>
    <row r="154" spans="1:12" ht="15.75" x14ac:dyDescent="0.25">
      <c r="A154" s="14" t="s">
        <v>116</v>
      </c>
      <c r="B154" s="22"/>
      <c r="C154" s="22"/>
      <c r="D154" s="22"/>
      <c r="E154" s="29"/>
      <c r="F154" s="14"/>
      <c r="G154" s="14"/>
      <c r="H154" s="30"/>
      <c r="I154" s="14"/>
      <c r="J154" s="25"/>
      <c r="K154" s="25">
        <f>SUM(K152:K153)</f>
        <v>1848</v>
      </c>
      <c r="L154" s="25">
        <f>SUM(L152:L153)</f>
        <v>1848</v>
      </c>
    </row>
    <row r="155" spans="1:12" ht="15.75" x14ac:dyDescent="0.25">
      <c r="A155" s="14" t="s">
        <v>224</v>
      </c>
      <c r="B155" s="22"/>
      <c r="C155" s="22"/>
      <c r="D155" s="22"/>
      <c r="E155" s="16" t="s">
        <v>15</v>
      </c>
      <c r="F155" s="14"/>
      <c r="G155" s="14"/>
      <c r="H155" s="30"/>
      <c r="I155" s="14"/>
      <c r="J155" s="25"/>
      <c r="K155" s="25">
        <v>1924</v>
      </c>
      <c r="L155" s="25">
        <f>+J155+K155</f>
        <v>1924</v>
      </c>
    </row>
    <row r="156" spans="1:12" ht="15.75" x14ac:dyDescent="0.25">
      <c r="A156" s="14"/>
      <c r="B156" s="20" t="s">
        <v>225</v>
      </c>
      <c r="C156" s="20" t="s">
        <v>226</v>
      </c>
      <c r="D156" s="20" t="s">
        <v>227</v>
      </c>
      <c r="E156" s="21">
        <v>42145</v>
      </c>
      <c r="F156" s="22"/>
      <c r="G156" s="22"/>
      <c r="H156" s="20" t="s">
        <v>98</v>
      </c>
      <c r="I156" s="22"/>
      <c r="J156" s="23"/>
      <c r="K156" s="24">
        <v>640</v>
      </c>
      <c r="L156" s="23">
        <f>+J156+K156</f>
        <v>640</v>
      </c>
    </row>
    <row r="157" spans="1:12" ht="15.75" x14ac:dyDescent="0.25">
      <c r="A157" s="14" t="s">
        <v>116</v>
      </c>
      <c r="B157" s="22"/>
      <c r="C157" s="22"/>
      <c r="D157" s="22"/>
      <c r="E157" s="35"/>
      <c r="F157" s="14"/>
      <c r="G157" s="14"/>
      <c r="H157" s="30"/>
      <c r="I157" s="14"/>
      <c r="J157" s="25"/>
      <c r="K157" s="25">
        <f>SUM(K155:K156)</f>
        <v>2564</v>
      </c>
      <c r="L157" s="25">
        <f>SUM(L155:L156)</f>
        <v>2564</v>
      </c>
    </row>
    <row r="158" spans="1:12" ht="18.75" x14ac:dyDescent="0.3">
      <c r="A158" s="36" t="s">
        <v>228</v>
      </c>
      <c r="B158" s="22"/>
      <c r="C158" s="22"/>
      <c r="D158" s="22"/>
      <c r="E158" s="37"/>
      <c r="F158" s="36"/>
      <c r="G158" s="36"/>
      <c r="H158" s="38"/>
      <c r="I158" s="36"/>
      <c r="J158" s="39"/>
      <c r="K158" s="39">
        <f>+K157+K154+K151+K126+K101+K74</f>
        <v>134538</v>
      </c>
      <c r="L158" s="39">
        <f>+L157+L154+L151+L126+L101+L74</f>
        <v>134538</v>
      </c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</sheetData>
  <pageMargins left="0.39370078740157483" right="0.19685039370078741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2015-07-29T15:17:21Z</dcterms:created>
  <dcterms:modified xsi:type="dcterms:W3CDTF">2015-07-29T15:18:51Z</dcterms:modified>
</cp:coreProperties>
</file>