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795" windowHeight="12015"/>
  </bookViews>
  <sheets>
    <sheet name="GERSA-Consolidado" sheetId="1" r:id="rId1"/>
    <sheet name="UE 400" sheetId="2" r:id="rId2"/>
    <sheet name="UE 401" sheetId="3" r:id="rId3"/>
    <sheet name="UE 402" sheetId="4" r:id="rId4"/>
    <sheet name="UE 403" sheetId="5" r:id="rId5"/>
    <sheet name="UE 404" sheetId="6" r:id="rId6"/>
    <sheet name="UE 405" sheetId="7" r:id="rId7"/>
    <sheet name="UE 406" sheetId="8" r:id="rId8"/>
  </sheets>
  <calcPr calcId="124519"/>
</workbook>
</file>

<file path=xl/calcChain.xml><?xml version="1.0" encoding="utf-8"?>
<calcChain xmlns="http://schemas.openxmlformats.org/spreadsheetml/2006/main">
  <c r="G22" i="8"/>
  <c r="E22"/>
  <c r="E23" i="7"/>
  <c r="G23"/>
  <c r="G21" i="6"/>
  <c r="E21"/>
  <c r="G23" i="5"/>
  <c r="E23"/>
  <c r="G22" i="3"/>
  <c r="E22"/>
  <c r="G22" i="2"/>
  <c r="E22"/>
  <c r="G21" i="4"/>
  <c r="E21"/>
  <c r="G21" i="1"/>
  <c r="I21" s="1"/>
  <c r="E21"/>
  <c r="D21"/>
  <c r="I28"/>
  <c r="I27"/>
  <c r="I26"/>
  <c r="I25"/>
  <c r="I24"/>
  <c r="I23"/>
  <c r="I22"/>
  <c r="I18" i="8"/>
  <c r="I19" i="7"/>
  <c r="I17" i="6"/>
  <c r="I19" i="5"/>
  <c r="I18" i="4"/>
  <c r="I17" i="3"/>
  <c r="I18" i="2"/>
  <c r="E8" i="1"/>
  <c r="I12" i="8"/>
  <c r="I12" i="7"/>
  <c r="I11"/>
  <c r="I10"/>
  <c r="I9"/>
  <c r="I8"/>
  <c r="I7"/>
  <c r="I11" i="6"/>
  <c r="I10"/>
  <c r="I9"/>
  <c r="I8"/>
  <c r="I7"/>
  <c r="D13" i="5"/>
  <c r="I11"/>
  <c r="I10"/>
  <c r="I9"/>
  <c r="I8"/>
  <c r="I7"/>
  <c r="I11" i="4"/>
  <c r="I10"/>
  <c r="I9"/>
  <c r="I8"/>
  <c r="I7"/>
  <c r="I11" i="3"/>
  <c r="I10"/>
  <c r="I9"/>
  <c r="I8"/>
  <c r="H13" i="2"/>
  <c r="G13"/>
  <c r="F13"/>
  <c r="E13"/>
  <c r="D13"/>
  <c r="I12"/>
  <c r="I11"/>
  <c r="I10"/>
  <c r="I9"/>
  <c r="I8"/>
  <c r="I7"/>
  <c r="G8" i="1"/>
  <c r="G9"/>
  <c r="G10"/>
  <c r="G11"/>
  <c r="G12"/>
  <c r="G13"/>
  <c r="E9"/>
  <c r="E10"/>
  <c r="I10" s="1"/>
  <c r="E11"/>
  <c r="E12"/>
  <c r="I12" s="1"/>
  <c r="E13"/>
  <c r="I9"/>
  <c r="I11"/>
  <c r="I13"/>
  <c r="H8"/>
  <c r="H9"/>
  <c r="H10"/>
  <c r="H11"/>
  <c r="H12"/>
  <c r="H13"/>
  <c r="F8"/>
  <c r="F9"/>
  <c r="F10"/>
  <c r="F11"/>
  <c r="F12"/>
  <c r="F13"/>
  <c r="D8"/>
  <c r="D9"/>
  <c r="D10"/>
  <c r="D11"/>
  <c r="D12"/>
  <c r="D13"/>
  <c r="J13"/>
  <c r="J12"/>
  <c r="J11"/>
  <c r="J10"/>
  <c r="J9"/>
  <c r="I8" l="1"/>
  <c r="F14"/>
  <c r="H14"/>
  <c r="G14"/>
  <c r="G32" s="1"/>
  <c r="I14"/>
  <c r="D14"/>
  <c r="J8"/>
  <c r="E14"/>
  <c r="J14" l="1"/>
  <c r="E32"/>
</calcChain>
</file>

<file path=xl/sharedStrings.xml><?xml version="1.0" encoding="utf-8"?>
<sst xmlns="http://schemas.openxmlformats.org/spreadsheetml/2006/main" count="257" uniqueCount="66">
  <si>
    <t>AVANCE DE EJECUCION DE PROGRAMAS ESTRATEGICOS DEL AÑO 2011-  A NIVEL DE DEVENGADO</t>
  </si>
  <si>
    <t>FUENTE: 1.00 RESURSOS ORDINARIOS</t>
  </si>
  <si>
    <t>CONSOLIDADO</t>
  </si>
  <si>
    <t>Programa Estratégico</t>
  </si>
  <si>
    <t>Generica</t>
  </si>
  <si>
    <t>Ejecución</t>
  </si>
  <si>
    <t xml:space="preserve">de </t>
  </si>
  <si>
    <t>PIA</t>
  </si>
  <si>
    <t>PIM</t>
  </si>
  <si>
    <t>Compromiso</t>
  </si>
  <si>
    <t>Devengado</t>
  </si>
  <si>
    <t>Girado</t>
  </si>
  <si>
    <t>SALDO</t>
  </si>
  <si>
    <t>Avance</t>
  </si>
  <si>
    <t>Gasto</t>
  </si>
  <si>
    <t>( 2 - 4 )</t>
  </si>
  <si>
    <t>%</t>
  </si>
  <si>
    <t>0001: PROGRAMA ARTICULADO NUTRICIONAL</t>
  </si>
  <si>
    <t>2.3 Bienes y Servicios</t>
  </si>
  <si>
    <t>0002: SALUD MATERNO NEONATAL</t>
  </si>
  <si>
    <t>0016: TBC-VIH/SIDA</t>
  </si>
  <si>
    <t>0017: ENFERMEDADES METAXENICAS Y ZOONOSIS</t>
  </si>
  <si>
    <t>0018: ENFERMEDADES NO TRANSMISIBLES</t>
  </si>
  <si>
    <t>0024: PREVENCION Y CONTROL DEL CANCER</t>
  </si>
  <si>
    <t>TOTAL  DE  LA GERENCIA REGIONAL</t>
  </si>
  <si>
    <t>NOTA:  La informacion contrastado con siaf</t>
  </si>
  <si>
    <t>Avance %</t>
  </si>
  <si>
    <t>Unidad Ejecutora 400-765: REGION AREQUIPA-SALUD</t>
  </si>
  <si>
    <t> 76.4</t>
  </si>
  <si>
    <t>Unidad Ejecutora 401-766: REGION AREQUIPA-HOSPITAL GOYENECHE</t>
  </si>
  <si>
    <t> 60.0</t>
  </si>
  <si>
    <t>Unidad Ejecutora 402-767: REGION AREQUIPA-HOSPITAL REGIONAL HONORIO DELGADO</t>
  </si>
  <si>
    <t> 46.6</t>
  </si>
  <si>
    <t>Unidad Ejecutora 403-768: REGION AREQUIPA-SALUD CAMANA</t>
  </si>
  <si>
    <t> 91.5</t>
  </si>
  <si>
    <t>Unidad Ejecutora 404-769: REGION AREQUIPA-SALUD APLAO</t>
  </si>
  <si>
    <t> 90.7</t>
  </si>
  <si>
    <t>Unidad Ejecutora 405-1222: REGION AREQUIPA - SALUD RED PERIFERICA AREQUIPA</t>
  </si>
  <si>
    <t> 86.9</t>
  </si>
  <si>
    <t>Unidad Ejecutora 406-1320: REG. AREQUIPA - INST. REG. DE ENFERMEDADES NEOPLASICAS DEL SUR (IREN SUR)</t>
  </si>
  <si>
    <t> 84.2</t>
  </si>
  <si>
    <t>UE-400  SALUD AREQUIPA</t>
  </si>
  <si>
    <t>UE 401  HOSPITAL GOYENECHE</t>
  </si>
  <si>
    <t>UE 402  HOSPITAL HONORIO DELGADO</t>
  </si>
  <si>
    <t>UE 403  SALUD CAMANA</t>
  </si>
  <si>
    <t>UE 404  SALUD APLAO</t>
  </si>
  <si>
    <t xml:space="preserve">UE 405  SALUD RED PERIFERICA </t>
  </si>
  <si>
    <t>UE 406  IREN SUR</t>
  </si>
  <si>
    <t>de   Gasto</t>
  </si>
  <si>
    <t>TOTAL</t>
  </si>
  <si>
    <t>FUENTE:  RECURSOS ORDINARIOS</t>
  </si>
  <si>
    <t>Fecha : 31-diciembre-2011</t>
  </si>
  <si>
    <t>al dia martes 31 de Diciembre 2011</t>
  </si>
  <si>
    <t>PRESUPUESTO TOTAL</t>
  </si>
  <si>
    <t>PRESUPUESTO TOTAL U.E. 400</t>
  </si>
  <si>
    <t>PRESUPUESTO TOTAL U.E. 401</t>
  </si>
  <si>
    <t>PRESUPUESTO TOTAL U.E. 402</t>
  </si>
  <si>
    <t>PRESUPUESTO TOTAL U.E. 403</t>
  </si>
  <si>
    <t>PRESUPUESTO TOTAL U.E. 404</t>
  </si>
  <si>
    <t>PRESUPUESTO TOTAL U.E. 405</t>
  </si>
  <si>
    <t>PRESUPUESTO TOTAL U.E. 406</t>
  </si>
  <si>
    <t>TOTAL PRESUPUESTO GRSA 2011</t>
  </si>
  <si>
    <t>DEVENGADOS</t>
  </si>
  <si>
    <t>AVANCE (%)</t>
  </si>
  <si>
    <t>POR TODA G.G.</t>
  </si>
  <si>
    <t>% QUE REPRESENTAN LOS BS. Y SVS. DE LOS PpR  EN EL PPTO. GLOBAL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</si>
</sst>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7"/>
      <name val="Arial"/>
      <family val="2"/>
    </font>
    <font>
      <b/>
      <sz val="12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8"/>
      <name val="Arial"/>
      <family val="2"/>
    </font>
    <font>
      <b/>
      <sz val="12"/>
      <color indexed="6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2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22"/>
      </bottom>
      <diagonal/>
    </border>
    <border>
      <left/>
      <right style="medium">
        <color indexed="64"/>
      </right>
      <top/>
      <bottom style="medium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22"/>
      </bottom>
      <diagonal/>
    </border>
    <border>
      <left style="medium">
        <color indexed="64"/>
      </left>
      <right/>
      <top/>
      <bottom style="medium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3" fontId="5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3" fontId="5" fillId="2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3" fontId="9" fillId="4" borderId="11" xfId="0" applyNumberFormat="1" applyFont="1" applyFill="1" applyBorder="1" applyAlignment="1">
      <alignment horizontal="right"/>
    </xf>
    <xf numFmtId="3" fontId="9" fillId="4" borderId="12" xfId="0" applyNumberFormat="1" applyFont="1" applyFill="1" applyBorder="1" applyAlignment="1">
      <alignment horizontal="right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1" fillId="4" borderId="16" xfId="0" quotePrefix="1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11" fillId="4" borderId="10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11" fillId="4" borderId="12" xfId="0" applyFont="1" applyFill="1" applyBorder="1" applyAlignment="1">
      <alignment horizontal="left" wrapText="1"/>
    </xf>
    <xf numFmtId="3" fontId="5" fillId="2" borderId="22" xfId="0" applyNumberFormat="1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right"/>
    </xf>
    <xf numFmtId="3" fontId="6" fillId="5" borderId="22" xfId="0" applyNumberFormat="1" applyFont="1" applyFill="1" applyBorder="1" applyAlignment="1">
      <alignment horizontal="right"/>
    </xf>
    <xf numFmtId="3" fontId="6" fillId="5" borderId="15" xfId="0" applyNumberFormat="1" applyFont="1" applyFill="1" applyBorder="1" applyAlignment="1">
      <alignment horizontal="right"/>
    </xf>
    <xf numFmtId="3" fontId="9" fillId="5" borderId="12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9" fillId="4" borderId="24" xfId="0" applyNumberFormat="1" applyFont="1" applyFill="1" applyBorder="1" applyAlignment="1">
      <alignment horizontal="right"/>
    </xf>
    <xf numFmtId="3" fontId="7" fillId="5" borderId="25" xfId="0" applyNumberFormat="1" applyFont="1" applyFill="1" applyBorder="1" applyAlignment="1">
      <alignment horizontal="right"/>
    </xf>
    <xf numFmtId="3" fontId="7" fillId="5" borderId="21" xfId="0" applyNumberFormat="1" applyFont="1" applyFill="1" applyBorder="1" applyAlignment="1">
      <alignment horizontal="right"/>
    </xf>
    <xf numFmtId="3" fontId="7" fillId="5" borderId="19" xfId="0" applyNumberFormat="1" applyFont="1" applyFill="1" applyBorder="1" applyAlignment="1">
      <alignment horizontal="right"/>
    </xf>
    <xf numFmtId="3" fontId="9" fillId="5" borderId="10" xfId="0" applyNumberFormat="1" applyFont="1" applyFill="1" applyBorder="1" applyAlignment="1">
      <alignment horizontal="right"/>
    </xf>
    <xf numFmtId="3" fontId="8" fillId="2" borderId="23" xfId="0" applyNumberFormat="1" applyFont="1" applyFill="1" applyBorder="1" applyAlignment="1">
      <alignment horizontal="right"/>
    </xf>
    <xf numFmtId="3" fontId="8" fillId="2" borderId="22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3" fontId="5" fillId="2" borderId="27" xfId="0" applyNumberFormat="1" applyFont="1" applyFill="1" applyBorder="1" applyAlignment="1">
      <alignment horizontal="right"/>
    </xf>
    <xf numFmtId="3" fontId="5" fillId="2" borderId="28" xfId="0" applyNumberFormat="1" applyFont="1" applyFill="1" applyBorder="1" applyAlignment="1">
      <alignment horizontal="right"/>
    </xf>
    <xf numFmtId="3" fontId="5" fillId="2" borderId="25" xfId="0" applyNumberFormat="1" applyFont="1" applyFill="1" applyBorder="1" applyAlignment="1">
      <alignment horizontal="right"/>
    </xf>
    <xf numFmtId="3" fontId="5" fillId="2" borderId="21" xfId="0" applyNumberFormat="1" applyFont="1" applyFill="1" applyBorder="1" applyAlignment="1">
      <alignment horizontal="right"/>
    </xf>
    <xf numFmtId="3" fontId="5" fillId="2" borderId="20" xfId="0" applyNumberFormat="1" applyFont="1" applyFill="1" applyBorder="1" applyAlignment="1">
      <alignment horizontal="right"/>
    </xf>
    <xf numFmtId="0" fontId="9" fillId="4" borderId="12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4" fillId="2" borderId="32" xfId="0" applyFont="1" applyFill="1" applyBorder="1"/>
    <xf numFmtId="2" fontId="4" fillId="2" borderId="32" xfId="0" applyNumberFormat="1" applyFont="1" applyFill="1" applyBorder="1"/>
    <xf numFmtId="4" fontId="4" fillId="2" borderId="32" xfId="0" applyNumberFormat="1" applyFont="1" applyFill="1" applyBorder="1"/>
    <xf numFmtId="0" fontId="4" fillId="2" borderId="33" xfId="0" applyFont="1" applyFill="1" applyBorder="1"/>
    <xf numFmtId="4" fontId="4" fillId="2" borderId="33" xfId="0" applyNumberFormat="1" applyFont="1" applyFill="1" applyBorder="1"/>
    <xf numFmtId="2" fontId="4" fillId="2" borderId="33" xfId="0" applyNumberFormat="1" applyFont="1" applyFill="1" applyBorder="1"/>
    <xf numFmtId="0" fontId="1" fillId="2" borderId="24" xfId="0" applyFont="1" applyFill="1" applyBorder="1"/>
    <xf numFmtId="0" fontId="1" fillId="2" borderId="10" xfId="0" applyFont="1" applyFill="1" applyBorder="1"/>
    <xf numFmtId="4" fontId="4" fillId="2" borderId="24" xfId="0" applyNumberFormat="1" applyFont="1" applyFill="1" applyBorder="1"/>
    <xf numFmtId="2" fontId="4" fillId="2" borderId="10" xfId="0" applyNumberFormat="1" applyFont="1" applyFill="1" applyBorder="1"/>
    <xf numFmtId="4" fontId="4" fillId="2" borderId="10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2" fontId="13" fillId="2" borderId="0" xfId="0" applyNumberFormat="1" applyFont="1" applyFill="1"/>
    <xf numFmtId="2" fontId="9" fillId="2" borderId="10" xfId="0" applyNumberFormat="1" applyFont="1" applyFill="1" applyBorder="1"/>
    <xf numFmtId="2" fontId="11" fillId="2" borderId="10" xfId="0" applyNumberFormat="1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 enableFormatConditionsCalculation="0">
    <tabColor indexed="47"/>
  </sheetPr>
  <dimension ref="B1:J32"/>
  <sheetViews>
    <sheetView showGridLines="0" tabSelected="1" topLeftCell="A13" zoomScale="85" zoomScaleNormal="85" workbookViewId="0">
      <selection activeCell="B1" sqref="B1:J33"/>
    </sheetView>
  </sheetViews>
  <sheetFormatPr baseColWidth="10" defaultRowHeight="9"/>
  <cols>
    <col min="1" max="1" width="2.7109375" style="1" customWidth="1"/>
    <col min="2" max="2" width="43.140625" style="1" customWidth="1"/>
    <col min="3" max="3" width="16.7109375" style="1" customWidth="1"/>
    <col min="4" max="4" width="15.5703125" style="1" customWidth="1"/>
    <col min="5" max="5" width="16.5703125" style="1" customWidth="1"/>
    <col min="6" max="6" width="12.85546875" style="1" customWidth="1"/>
    <col min="7" max="7" width="16.140625" style="1" customWidth="1"/>
    <col min="8" max="8" width="13.140625" style="1" customWidth="1"/>
    <col min="9" max="9" width="14.85546875" style="1" customWidth="1"/>
    <col min="10" max="10" width="10.42578125" style="1" customWidth="1"/>
    <col min="11" max="16384" width="11.42578125" style="1"/>
  </cols>
  <sheetData>
    <row r="1" spans="2:10" ht="63.75" customHeight="1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2:10" ht="19.5" customHeight="1">
      <c r="B2" s="83" t="s">
        <v>51</v>
      </c>
      <c r="C2" s="83"/>
      <c r="D2" s="83"/>
      <c r="E2" s="83"/>
      <c r="F2" s="83"/>
      <c r="G2" s="83"/>
      <c r="H2" s="83"/>
      <c r="I2" s="83"/>
      <c r="J2" s="83"/>
    </row>
    <row r="3" spans="2:10" ht="19.5" customHeight="1">
      <c r="B3" s="4" t="s">
        <v>1</v>
      </c>
      <c r="C3" s="3"/>
      <c r="D3" s="84" t="s">
        <v>2</v>
      </c>
      <c r="E3" s="84"/>
      <c r="F3" s="3"/>
      <c r="G3" s="3"/>
      <c r="H3" s="3"/>
      <c r="I3" s="3"/>
      <c r="J3" s="3"/>
    </row>
    <row r="4" spans="2:10" ht="9.75" thickBot="1">
      <c r="B4" s="85"/>
      <c r="C4" s="85"/>
      <c r="D4" s="85"/>
      <c r="E4" s="85"/>
      <c r="F4" s="85"/>
      <c r="G4" s="85"/>
      <c r="H4" s="85"/>
      <c r="I4" s="85"/>
      <c r="J4" s="85"/>
    </row>
    <row r="5" spans="2:10" ht="31.5" customHeight="1" thickBot="1">
      <c r="B5" s="86" t="s">
        <v>3</v>
      </c>
      <c r="C5" s="29" t="s">
        <v>4</v>
      </c>
      <c r="D5" s="22"/>
      <c r="E5" s="22"/>
      <c r="F5" s="89" t="s">
        <v>5</v>
      </c>
      <c r="G5" s="89"/>
      <c r="H5" s="90"/>
      <c r="I5" s="21"/>
      <c r="J5" s="22"/>
    </row>
    <row r="6" spans="2:10" ht="31.5" customHeight="1" thickBot="1">
      <c r="B6" s="87"/>
      <c r="C6" s="30" t="s">
        <v>6</v>
      </c>
      <c r="D6" s="23" t="s">
        <v>7</v>
      </c>
      <c r="E6" s="23" t="s">
        <v>8</v>
      </c>
      <c r="F6" s="57" t="s">
        <v>9</v>
      </c>
      <c r="G6" s="59" t="s">
        <v>10</v>
      </c>
      <c r="H6" s="56" t="s">
        <v>11</v>
      </c>
      <c r="I6" s="18" t="s">
        <v>12</v>
      </c>
      <c r="J6" s="23" t="s">
        <v>13</v>
      </c>
    </row>
    <row r="7" spans="2:10" ht="31.5" customHeight="1" thickBot="1">
      <c r="B7" s="88"/>
      <c r="C7" s="31" t="s">
        <v>14</v>
      </c>
      <c r="D7" s="25">
        <v>1</v>
      </c>
      <c r="E7" s="25">
        <v>2</v>
      </c>
      <c r="F7" s="58">
        <v>3</v>
      </c>
      <c r="G7" s="60">
        <v>4</v>
      </c>
      <c r="H7" s="25">
        <v>5</v>
      </c>
      <c r="I7" s="24" t="s">
        <v>15</v>
      </c>
      <c r="J7" s="25" t="s">
        <v>16</v>
      </c>
    </row>
    <row r="8" spans="2:10" ht="30" customHeight="1" thickBot="1">
      <c r="B8" s="26" t="s">
        <v>17</v>
      </c>
      <c r="C8" s="32" t="s">
        <v>18</v>
      </c>
      <c r="D8" s="35">
        <f>SUM('UE 400'!D7+'UE 401'!D8+'UE 402'!D7+'UE 403'!D7+'UE 404'!D7+'UE 405'!D7+'UE 406'!D7)</f>
        <v>705851</v>
      </c>
      <c r="E8" s="37">
        <f>SUM('UE 400'!E7+'UE 401'!E8+'UE 402'!E7+'UE 403'!E7+'UE 404'!E7+'UE 405'!E7+'UE 406'!E7)</f>
        <v>3417150</v>
      </c>
      <c r="F8" s="40">
        <f>SUM('UE 400'!F7+'UE 401'!F8+'UE 402'!F7+'UE 403'!F7+'UE 404'!F7+'UE 405'!F7+'UE 406'!F7)</f>
        <v>3287065</v>
      </c>
      <c r="G8" s="43">
        <f>SUM('UE 400'!G7+'UE 401'!G8+'UE 402'!G7+'UE 403'!G7+'UE 404'!G7+'UE 405'!G7+'UE 406'!G7)</f>
        <v>3165173</v>
      </c>
      <c r="H8" s="50">
        <f>SUM('UE 400'!H7+'UE 401'!H8+'UE 402'!H7+'UE 403'!H7+'UE 404'!H7+'UE 405'!H7+'UE 406'!H7)</f>
        <v>3137334</v>
      </c>
      <c r="I8" s="53">
        <f t="shared" ref="I8:I13" si="0">SUM(E8-G8)</f>
        <v>251977</v>
      </c>
      <c r="J8" s="47">
        <f t="shared" ref="J8:J14" si="1">(G8*100)/E8</f>
        <v>92.626106550780619</v>
      </c>
    </row>
    <row r="9" spans="2:10" ht="30" customHeight="1" thickBot="1">
      <c r="B9" s="26" t="s">
        <v>19</v>
      </c>
      <c r="C9" s="32" t="s">
        <v>18</v>
      </c>
      <c r="D9" s="35">
        <f>SUM('UE 400'!D8+'UE 401'!D9+'UE 402'!D8+'UE 403'!D8+'UE 404'!D8+'UE 405'!D8+'UE 406'!D8)</f>
        <v>396963</v>
      </c>
      <c r="E9" s="37">
        <f>SUM('UE 400'!E8+'UE 401'!E9+'UE 402'!E8+'UE 403'!E8+'UE 404'!E8+'UE 405'!E8+'UE 406'!E8)</f>
        <v>2288027</v>
      </c>
      <c r="F9" s="40">
        <f>SUM('UE 400'!F8+'UE 401'!F9+'UE 402'!F8+'UE 403'!F8+'UE 404'!F8+'UE 405'!F8+'UE 406'!F8)</f>
        <v>2069809</v>
      </c>
      <c r="G9" s="44">
        <f>SUM('UE 400'!G8+'UE 401'!G9+'UE 402'!G8+'UE 403'!G8+'UE 404'!G8+'UE 405'!G8+'UE 406'!G8)</f>
        <v>1887228</v>
      </c>
      <c r="H9" s="51">
        <f>SUM('UE 400'!H8+'UE 401'!H9+'UE 402'!H8+'UE 403'!H8+'UE 404'!H8+'UE 405'!H8+'UE 406'!H8)</f>
        <v>1852636</v>
      </c>
      <c r="I9" s="54">
        <f t="shared" si="0"/>
        <v>400799</v>
      </c>
      <c r="J9" s="48">
        <f t="shared" si="1"/>
        <v>82.482767904399736</v>
      </c>
    </row>
    <row r="10" spans="2:10" ht="30" customHeight="1" thickBot="1">
      <c r="B10" s="26" t="s">
        <v>20</v>
      </c>
      <c r="C10" s="32" t="s">
        <v>18</v>
      </c>
      <c r="D10" s="35">
        <f>SUM('UE 400'!D9+'UE 401'!D10+'UE 402'!D9+'UE 403'!D9+'UE 404'!D9+'UE 405'!D9+'UE 406'!D9)</f>
        <v>295077</v>
      </c>
      <c r="E10" s="37">
        <f>SUM('UE 400'!E9+'UE 401'!E10+'UE 402'!E9+'UE 403'!E9+'UE 404'!E9+'UE 405'!E9+'UE 406'!E9)</f>
        <v>3836640</v>
      </c>
      <c r="F10" s="40">
        <f>SUM('UE 400'!F9+'UE 401'!F10+'UE 402'!F9+'UE 403'!F9+'UE 404'!F9+'UE 405'!F9+'UE 406'!F9)</f>
        <v>3253869</v>
      </c>
      <c r="G10" s="44">
        <f>SUM('UE 400'!G9+'UE 401'!G10+'UE 402'!G9+'UE 403'!G9+'UE 404'!G9+'UE 405'!G9+'UE 406'!G9)</f>
        <v>2781023</v>
      </c>
      <c r="H10" s="51">
        <f>SUM('UE 400'!H9+'UE 401'!H10+'UE 402'!H9+'UE 403'!H9+'UE 404'!H9+'UE 405'!H9+'UE 406'!H9)</f>
        <v>2691504</v>
      </c>
      <c r="I10" s="54">
        <f t="shared" si="0"/>
        <v>1055617</v>
      </c>
      <c r="J10" s="48">
        <f t="shared" si="1"/>
        <v>72.485899120063394</v>
      </c>
    </row>
    <row r="11" spans="2:10" ht="30" customHeight="1" thickBot="1">
      <c r="B11" s="26" t="s">
        <v>21</v>
      </c>
      <c r="C11" s="32" t="s">
        <v>18</v>
      </c>
      <c r="D11" s="35">
        <f>SUM('UE 400'!D10+'UE 401'!D11+'UE 402'!D10+'UE 403'!D10+'UE 404'!D10+'UE 405'!D10+'UE 406'!D10)</f>
        <v>390778</v>
      </c>
      <c r="E11" s="37">
        <f>SUM('UE 400'!E10+'UE 401'!E11+'UE 402'!E10+'UE 403'!E10+'UE 404'!E10+'UE 405'!E10+'UE 406'!E10)</f>
        <v>2923292</v>
      </c>
      <c r="F11" s="40">
        <f>SUM('UE 400'!F10+'UE 401'!F11+'UE 402'!F10+'UE 403'!F10+'UE 404'!F10+'UE 405'!F10+'UE 406'!F10)</f>
        <v>2545775</v>
      </c>
      <c r="G11" s="44">
        <f>SUM('UE 400'!G10+'UE 401'!G11+'UE 402'!G10+'UE 403'!G10+'UE 404'!G10+'UE 405'!G10+'UE 406'!G10)</f>
        <v>2273897</v>
      </c>
      <c r="H11" s="51">
        <f>SUM('UE 400'!H10+'UE 401'!H11+'UE 402'!H10+'UE 403'!H10+'UE 404'!H10+'UE 405'!H10+'UE 406'!H10)</f>
        <v>2247967</v>
      </c>
      <c r="I11" s="54">
        <f t="shared" si="0"/>
        <v>649395</v>
      </c>
      <c r="J11" s="48">
        <f t="shared" si="1"/>
        <v>77.785489783435935</v>
      </c>
    </row>
    <row r="12" spans="2:10" ht="30" customHeight="1" thickBot="1">
      <c r="B12" s="26" t="s">
        <v>22</v>
      </c>
      <c r="C12" s="32" t="s">
        <v>18</v>
      </c>
      <c r="D12" s="35">
        <f>SUM('UE 400'!D11+'UE 401'!D12+'UE 402'!D11+'UE 403'!D11+'UE 404'!D11+'UE 405'!D11+'UE 406'!D11)</f>
        <v>158180</v>
      </c>
      <c r="E12" s="37">
        <f>SUM('UE 400'!E11+'UE 401'!E12+'UE 402'!E11+'UE 403'!E11+'UE 404'!E11+'UE 405'!E11+'UE 406'!E11)</f>
        <v>486429</v>
      </c>
      <c r="F12" s="40">
        <f>SUM('UE 400'!F11+'UE 401'!F12+'UE 402'!F11+'UE 403'!F11+'UE 404'!F11+'UE 405'!F11+'UE 406'!F11)</f>
        <v>457698</v>
      </c>
      <c r="G12" s="44">
        <f>SUM('UE 400'!G11+'UE 401'!G12+'UE 402'!G11+'UE 403'!G11+'UE 404'!G11+'UE 405'!G11+'UE 406'!G11)</f>
        <v>424505</v>
      </c>
      <c r="H12" s="51">
        <f>SUM('UE 400'!H11+'UE 401'!H12+'UE 402'!H11+'UE 403'!H11+'UE 404'!H11+'UE 405'!H11+'UE 406'!H11)</f>
        <v>416211</v>
      </c>
      <c r="I12" s="54">
        <f t="shared" si="0"/>
        <v>61924</v>
      </c>
      <c r="J12" s="48">
        <f t="shared" si="1"/>
        <v>87.269673477527036</v>
      </c>
    </row>
    <row r="13" spans="2:10" ht="30" customHeight="1" thickBot="1">
      <c r="B13" s="27" t="s">
        <v>23</v>
      </c>
      <c r="C13" s="33" t="s">
        <v>18</v>
      </c>
      <c r="D13" s="36">
        <f>SUM('UE 400'!D12+'UE 401'!D13+'UE 402'!D12+'UE 403'!D12+'UE 404'!D12+'UE 405'!D12+'UE 406'!D12)</f>
        <v>0</v>
      </c>
      <c r="E13" s="38">
        <f>SUM('UE 400'!E12+'UE 401'!E13+'UE 402'!E12+'UE 403'!E12+'UE 404'!E12+'UE 405'!E12+'UE 406'!E12)</f>
        <v>1250096</v>
      </c>
      <c r="F13" s="41">
        <f>SUM('UE 400'!F12+'UE 401'!F13+'UE 402'!F12+'UE 403'!F12+'UE 404'!F12+'UE 405'!F12+'UE 406'!F12)</f>
        <v>1112151</v>
      </c>
      <c r="G13" s="45">
        <f>SUM('UE 400'!G12+'UE 401'!G13+'UE 402'!G12+'UE 403'!G12+'UE 404'!G12+'UE 405'!G12+'UE 406'!G12)</f>
        <v>982441</v>
      </c>
      <c r="H13" s="52">
        <f>SUM('UE 400'!H12+'UE 401'!H13+'UE 402'!H12+'UE 403'!H12+'UE 404'!H12+'UE 405'!H12+'UE 406'!H12)</f>
        <v>972501</v>
      </c>
      <c r="I13" s="55">
        <f t="shared" si="0"/>
        <v>267655</v>
      </c>
      <c r="J13" s="49">
        <f t="shared" si="1"/>
        <v>78.589244346034221</v>
      </c>
    </row>
    <row r="14" spans="2:10" ht="37.5" customHeight="1" thickBot="1">
      <c r="B14" s="28" t="s">
        <v>24</v>
      </c>
      <c r="C14" s="34"/>
      <c r="D14" s="20">
        <f t="shared" ref="D14:I14" si="2">SUM(D8:D13)</f>
        <v>1946849</v>
      </c>
      <c r="E14" s="39">
        <f t="shared" si="2"/>
        <v>14201634</v>
      </c>
      <c r="F14" s="42">
        <f t="shared" si="2"/>
        <v>12726367</v>
      </c>
      <c r="G14" s="46">
        <f t="shared" si="2"/>
        <v>11514267</v>
      </c>
      <c r="H14" s="19">
        <f t="shared" si="2"/>
        <v>11318153</v>
      </c>
      <c r="I14" s="19">
        <f t="shared" si="2"/>
        <v>2687367</v>
      </c>
      <c r="J14" s="20">
        <f t="shared" si="1"/>
        <v>81.077057752650148</v>
      </c>
    </row>
    <row r="16" spans="2:10" ht="15.75">
      <c r="B16" s="9" t="s">
        <v>25</v>
      </c>
      <c r="C16" s="9"/>
    </row>
    <row r="17" spans="2:9" ht="15.75">
      <c r="B17" s="9" t="s">
        <v>52</v>
      </c>
    </row>
    <row r="19" spans="2:9" ht="9.75" thickBot="1"/>
    <row r="20" spans="2:9" ht="16.5" customHeight="1" thickBot="1">
      <c r="B20" s="81" t="s">
        <v>61</v>
      </c>
      <c r="C20" s="81" t="s">
        <v>64</v>
      </c>
      <c r="D20" s="77" t="s">
        <v>7</v>
      </c>
      <c r="E20" s="75" t="s">
        <v>8</v>
      </c>
      <c r="F20" s="71"/>
      <c r="G20" s="75" t="s">
        <v>62</v>
      </c>
      <c r="H20" s="71"/>
      <c r="I20" s="76" t="s">
        <v>63</v>
      </c>
    </row>
    <row r="21" spans="2:9" ht="15.75" customHeight="1" thickBot="1">
      <c r="B21" s="82"/>
      <c r="C21" s="82"/>
      <c r="D21" s="72">
        <f>SUM(D22:D28)</f>
        <v>166793832</v>
      </c>
      <c r="E21" s="74">
        <f>SUM(E22:E28)</f>
        <v>184580247</v>
      </c>
      <c r="F21" s="70"/>
      <c r="G21" s="74">
        <f>SUM(G22:G28)</f>
        <v>181425475</v>
      </c>
      <c r="H21" s="70"/>
      <c r="I21" s="73">
        <f t="shared" ref="I21:I28" si="3">+G21/E21*100</f>
        <v>98.290839864354496</v>
      </c>
    </row>
    <row r="22" spans="2:9" ht="15">
      <c r="B22" s="67" t="s">
        <v>54</v>
      </c>
      <c r="C22" s="67"/>
      <c r="D22" s="68">
        <v>28110189</v>
      </c>
      <c r="E22" s="68">
        <v>30041180</v>
      </c>
      <c r="F22" s="68"/>
      <c r="G22" s="68">
        <v>29218328</v>
      </c>
      <c r="H22" s="68"/>
      <c r="I22" s="69">
        <f t="shared" si="3"/>
        <v>97.260919844027427</v>
      </c>
    </row>
    <row r="23" spans="2:9" ht="15">
      <c r="B23" s="64" t="s">
        <v>55</v>
      </c>
      <c r="C23" s="64"/>
      <c r="D23" s="66">
        <v>22166536</v>
      </c>
      <c r="E23" s="66">
        <v>24728255</v>
      </c>
      <c r="F23" s="66"/>
      <c r="G23" s="66">
        <v>24506054</v>
      </c>
      <c r="H23" s="66"/>
      <c r="I23" s="65">
        <f t="shared" si="3"/>
        <v>99.101428709789673</v>
      </c>
    </row>
    <row r="24" spans="2:9" ht="15">
      <c r="B24" s="64" t="s">
        <v>56</v>
      </c>
      <c r="C24" s="64"/>
      <c r="D24" s="66">
        <v>49212644</v>
      </c>
      <c r="E24" s="66">
        <v>51721179</v>
      </c>
      <c r="F24" s="66"/>
      <c r="G24" s="66">
        <v>50453884</v>
      </c>
      <c r="H24" s="66"/>
      <c r="I24" s="65">
        <f t="shared" si="3"/>
        <v>97.549756164684482</v>
      </c>
    </row>
    <row r="25" spans="2:9" ht="15">
      <c r="B25" s="64" t="s">
        <v>57</v>
      </c>
      <c r="C25" s="64"/>
      <c r="D25" s="66">
        <v>14578407</v>
      </c>
      <c r="E25" s="66">
        <v>16638446</v>
      </c>
      <c r="F25" s="66"/>
      <c r="G25" s="66">
        <v>16521166</v>
      </c>
      <c r="H25" s="66"/>
      <c r="I25" s="65">
        <f t="shared" si="3"/>
        <v>99.295126479960928</v>
      </c>
    </row>
    <row r="26" spans="2:9" ht="15">
      <c r="B26" s="64" t="s">
        <v>58</v>
      </c>
      <c r="C26" s="64"/>
      <c r="D26" s="66">
        <v>11111475</v>
      </c>
      <c r="E26" s="66">
        <v>13032719</v>
      </c>
      <c r="F26" s="66"/>
      <c r="G26" s="66">
        <v>12853339</v>
      </c>
      <c r="H26" s="66"/>
      <c r="I26" s="65">
        <f t="shared" si="3"/>
        <v>98.623617987927162</v>
      </c>
    </row>
    <row r="27" spans="2:9" ht="15">
      <c r="B27" s="64" t="s">
        <v>59</v>
      </c>
      <c r="C27" s="64"/>
      <c r="D27" s="66">
        <v>31161373</v>
      </c>
      <c r="E27" s="66">
        <v>38956287</v>
      </c>
      <c r="F27" s="66"/>
      <c r="G27" s="66">
        <v>38473180</v>
      </c>
      <c r="H27" s="66"/>
      <c r="I27" s="65">
        <f t="shared" si="3"/>
        <v>98.759874112232509</v>
      </c>
    </row>
    <row r="28" spans="2:9" ht="15">
      <c r="B28" s="64" t="s">
        <v>60</v>
      </c>
      <c r="C28" s="64"/>
      <c r="D28" s="66">
        <v>10453208</v>
      </c>
      <c r="E28" s="66">
        <v>9462181</v>
      </c>
      <c r="F28" s="66"/>
      <c r="G28" s="66">
        <v>9399524</v>
      </c>
      <c r="H28" s="66"/>
      <c r="I28" s="65">
        <f t="shared" si="3"/>
        <v>99.337816513972825</v>
      </c>
    </row>
    <row r="31" spans="2:9" ht="9.75" thickBot="1"/>
    <row r="32" spans="2:9" ht="16.5" thickBot="1">
      <c r="B32" s="99" t="s">
        <v>65</v>
      </c>
      <c r="E32" s="79">
        <f>+E14/E21*100</f>
        <v>7.6940161424748768</v>
      </c>
      <c r="G32" s="79">
        <f>+G14/G21*100</f>
        <v>6.3465546941519655</v>
      </c>
    </row>
  </sheetData>
  <mergeCells count="7">
    <mergeCell ref="B20:B21"/>
    <mergeCell ref="C20:C21"/>
    <mergeCell ref="B2:J2"/>
    <mergeCell ref="D3:E3"/>
    <mergeCell ref="B4:J4"/>
    <mergeCell ref="B5:B7"/>
    <mergeCell ref="F5:H5"/>
  </mergeCells>
  <phoneticPr fontId="0" type="noConversion"/>
  <pageMargins left="0.79" right="0.79" top="0.44" bottom="0.26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 enableFormatConditionsCalculation="0">
    <tabColor indexed="57"/>
  </sheetPr>
  <dimension ref="B1:L22"/>
  <sheetViews>
    <sheetView showGridLines="0" workbookViewId="0">
      <selection activeCell="B1" sqref="B1:L22"/>
    </sheetView>
  </sheetViews>
  <sheetFormatPr baseColWidth="10" defaultRowHeight="9"/>
  <cols>
    <col min="1" max="1" width="6.85546875" style="1" customWidth="1"/>
    <col min="2" max="2" width="43.85546875" style="1" customWidth="1"/>
    <col min="3" max="3" width="16.140625" style="1" customWidth="1"/>
    <col min="4" max="4" width="15" style="1" customWidth="1"/>
    <col min="5" max="5" width="14.5703125" style="1" customWidth="1"/>
    <col min="6" max="6" width="10.85546875" style="1" customWidth="1"/>
    <col min="7" max="7" width="14.85546875" style="1" customWidth="1"/>
    <col min="8" max="8" width="12.7109375" style="1" customWidth="1"/>
    <col min="9" max="9" width="8.28515625" style="1" customWidth="1"/>
    <col min="10" max="16384" width="11.42578125" style="1"/>
  </cols>
  <sheetData>
    <row r="1" spans="2:12" ht="6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2" ht="14.25">
      <c r="B2" s="83" t="s">
        <v>51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4" spans="2:12" ht="18.75" thickBot="1">
      <c r="B4" s="10" t="s">
        <v>41</v>
      </c>
      <c r="C4" s="91" t="s">
        <v>50</v>
      </c>
      <c r="D4" s="91"/>
      <c r="E4" s="91"/>
    </row>
    <row r="5" spans="2:12" ht="26.25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12" ht="26.25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12" ht="26.25" customHeight="1" thickBot="1">
      <c r="B7" s="5" t="s">
        <v>17</v>
      </c>
      <c r="C7" s="6" t="s">
        <v>18</v>
      </c>
      <c r="D7" s="7">
        <v>302769</v>
      </c>
      <c r="E7" s="7">
        <v>499475</v>
      </c>
      <c r="F7" s="7">
        <v>480877</v>
      </c>
      <c r="G7" s="7">
        <v>449225</v>
      </c>
      <c r="H7" s="7">
        <v>435971</v>
      </c>
      <c r="I7" s="8">
        <f t="shared" ref="I7:I12" si="0">(G7*100)/E7</f>
        <v>89.939436408228644</v>
      </c>
    </row>
    <row r="8" spans="2:12" ht="26.25" customHeight="1" thickBot="1">
      <c r="B8" s="5" t="s">
        <v>19</v>
      </c>
      <c r="C8" s="6" t="s">
        <v>18</v>
      </c>
      <c r="D8" s="11">
        <v>56872</v>
      </c>
      <c r="E8" s="11">
        <v>549905</v>
      </c>
      <c r="F8" s="11">
        <v>443390</v>
      </c>
      <c r="G8" s="11">
        <v>376288</v>
      </c>
      <c r="H8" s="11">
        <v>363618</v>
      </c>
      <c r="I8" s="8">
        <f t="shared" si="0"/>
        <v>68.42781935061511</v>
      </c>
    </row>
    <row r="9" spans="2:12" ht="26.25" customHeight="1" thickBot="1">
      <c r="B9" s="5" t="s">
        <v>20</v>
      </c>
      <c r="C9" s="6" t="s">
        <v>18</v>
      </c>
      <c r="D9" s="11">
        <v>205177</v>
      </c>
      <c r="E9" s="11">
        <v>882601</v>
      </c>
      <c r="F9" s="11">
        <v>793365</v>
      </c>
      <c r="G9" s="11">
        <v>702043</v>
      </c>
      <c r="H9" s="11">
        <v>634200</v>
      </c>
      <c r="I9" s="8">
        <f t="shared" si="0"/>
        <v>79.542511281994919</v>
      </c>
    </row>
    <row r="10" spans="2:12" ht="26.25" customHeight="1" thickBot="1">
      <c r="B10" s="5" t="s">
        <v>21</v>
      </c>
      <c r="C10" s="6" t="s">
        <v>18</v>
      </c>
      <c r="D10" s="11">
        <v>357678</v>
      </c>
      <c r="E10" s="11">
        <v>1040226</v>
      </c>
      <c r="F10" s="11">
        <v>912778</v>
      </c>
      <c r="G10" s="11">
        <v>778196</v>
      </c>
      <c r="H10" s="11">
        <v>757809</v>
      </c>
      <c r="I10" s="8">
        <f t="shared" si="0"/>
        <v>74.810281611880498</v>
      </c>
    </row>
    <row r="11" spans="2:12" ht="26.25" customHeight="1" thickBot="1">
      <c r="B11" s="5" t="s">
        <v>22</v>
      </c>
      <c r="C11" s="6" t="s">
        <v>18</v>
      </c>
      <c r="D11" s="11">
        <v>126580</v>
      </c>
      <c r="E11" s="11">
        <v>149556</v>
      </c>
      <c r="F11" s="11">
        <v>143887</v>
      </c>
      <c r="G11" s="11">
        <v>126710</v>
      </c>
      <c r="H11" s="11">
        <v>118416</v>
      </c>
      <c r="I11" s="8">
        <f t="shared" si="0"/>
        <v>84.724116718821037</v>
      </c>
    </row>
    <row r="12" spans="2:12" ht="26.25" customHeight="1" thickBot="1">
      <c r="B12" s="5" t="s">
        <v>23</v>
      </c>
      <c r="C12" s="6" t="s">
        <v>18</v>
      </c>
      <c r="D12" s="11">
        <v>0</v>
      </c>
      <c r="E12" s="11">
        <v>172366</v>
      </c>
      <c r="F12" s="11">
        <v>121271</v>
      </c>
      <c r="G12" s="11">
        <v>85852</v>
      </c>
      <c r="H12" s="11">
        <v>83443</v>
      </c>
      <c r="I12" s="8">
        <f t="shared" si="0"/>
        <v>49.807966768388198</v>
      </c>
    </row>
    <row r="13" spans="2:12" ht="23.25" customHeight="1" thickBot="1">
      <c r="B13" s="61" t="s">
        <v>27</v>
      </c>
      <c r="C13" s="61" t="s">
        <v>49</v>
      </c>
      <c r="D13" s="63">
        <f>SUM(D7:D12)</f>
        <v>1049076</v>
      </c>
      <c r="E13" s="63">
        <f>SUM(E7:E12)</f>
        <v>3294129</v>
      </c>
      <c r="F13" s="63">
        <f>SUM(F7:F12)</f>
        <v>2895568</v>
      </c>
      <c r="G13" s="63">
        <f>SUM(G7:G12)</f>
        <v>2518314</v>
      </c>
      <c r="H13" s="63">
        <f>SUM(H7:H12)</f>
        <v>2393457</v>
      </c>
      <c r="I13" s="62" t="s">
        <v>28</v>
      </c>
    </row>
    <row r="18" spans="2:9" ht="15">
      <c r="B18" s="64" t="s">
        <v>53</v>
      </c>
      <c r="C18" s="64"/>
      <c r="D18" s="66">
        <v>28110189</v>
      </c>
      <c r="E18" s="66">
        <v>30041180</v>
      </c>
      <c r="F18" s="66"/>
      <c r="G18" s="66">
        <v>29218328</v>
      </c>
      <c r="H18" s="66"/>
      <c r="I18" s="65">
        <f>+G18/E18*100</f>
        <v>97.260919844027427</v>
      </c>
    </row>
    <row r="21" spans="2:9" ht="9.75" thickBot="1"/>
    <row r="22" spans="2:9" ht="15.75" customHeight="1" thickBot="1">
      <c r="E22" s="80">
        <f>+E13/E18*100</f>
        <v>10.96537819087</v>
      </c>
      <c r="G22" s="80">
        <f>+G13/G18*100</f>
        <v>8.6189531447521581</v>
      </c>
    </row>
  </sheetData>
  <mergeCells count="7">
    <mergeCell ref="B2:L2"/>
    <mergeCell ref="C4:E4"/>
    <mergeCell ref="I5:I6"/>
    <mergeCell ref="B5:B6"/>
    <mergeCell ref="D5:D6"/>
    <mergeCell ref="E5:E6"/>
    <mergeCell ref="F5:H5"/>
  </mergeCells>
  <phoneticPr fontId="0" type="noConversion"/>
  <pageMargins left="0.79" right="0.79" top="0.98" bottom="0.98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 enableFormatConditionsCalculation="0">
    <tabColor indexed="29"/>
  </sheetPr>
  <dimension ref="B2:L22"/>
  <sheetViews>
    <sheetView showGridLines="0" workbookViewId="0">
      <selection activeCell="B2" sqref="B2:L23"/>
    </sheetView>
  </sheetViews>
  <sheetFormatPr baseColWidth="10" defaultRowHeight="9"/>
  <cols>
    <col min="1" max="1" width="5.42578125" style="1" customWidth="1"/>
    <col min="2" max="2" width="43.7109375" style="1" customWidth="1"/>
    <col min="3" max="3" width="19.28515625" style="1" customWidth="1"/>
    <col min="4" max="4" width="15.140625" style="1" customWidth="1"/>
    <col min="5" max="5" width="14.28515625" style="1" customWidth="1"/>
    <col min="6" max="6" width="12.7109375" style="1" customWidth="1"/>
    <col min="7" max="7" width="14.140625" style="1" customWidth="1"/>
    <col min="8" max="8" width="12.7109375" style="1" customWidth="1"/>
    <col min="9" max="9" width="9.7109375" style="1" customWidth="1"/>
    <col min="10" max="16384" width="11.42578125" style="1"/>
  </cols>
  <sheetData>
    <row r="2" spans="2:12" ht="60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4.2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5" spans="2:12" ht="16.5" thickBot="1">
      <c r="B5" s="12" t="s">
        <v>42</v>
      </c>
      <c r="C5" s="91" t="s">
        <v>50</v>
      </c>
      <c r="D5" s="91"/>
      <c r="E5" s="91"/>
    </row>
    <row r="6" spans="2:12" ht="32.25" customHeight="1" thickBot="1">
      <c r="B6" s="94" t="s">
        <v>3</v>
      </c>
      <c r="C6" s="15" t="s">
        <v>4</v>
      </c>
      <c r="D6" s="92" t="s">
        <v>7</v>
      </c>
      <c r="E6" s="92" t="s">
        <v>8</v>
      </c>
      <c r="F6" s="96" t="s">
        <v>5</v>
      </c>
      <c r="G6" s="97"/>
      <c r="H6" s="98"/>
      <c r="I6" s="92" t="s">
        <v>26</v>
      </c>
    </row>
    <row r="7" spans="2:12" ht="32.25" customHeight="1" thickBot="1">
      <c r="B7" s="95"/>
      <c r="C7" s="16" t="s">
        <v>48</v>
      </c>
      <c r="D7" s="93"/>
      <c r="E7" s="93"/>
      <c r="F7" s="17" t="s">
        <v>9</v>
      </c>
      <c r="G7" s="17" t="s">
        <v>10</v>
      </c>
      <c r="H7" s="17" t="s">
        <v>11</v>
      </c>
      <c r="I7" s="93"/>
    </row>
    <row r="8" spans="2:12" ht="32.25" customHeight="1" thickBot="1">
      <c r="B8" s="5" t="s">
        <v>17</v>
      </c>
      <c r="C8" s="6" t="s">
        <v>18</v>
      </c>
      <c r="D8" s="7">
        <v>63035</v>
      </c>
      <c r="E8" s="7">
        <v>126035</v>
      </c>
      <c r="F8" s="7">
        <v>108430</v>
      </c>
      <c r="G8" s="7">
        <v>103264</v>
      </c>
      <c r="H8" s="7">
        <v>102559</v>
      </c>
      <c r="I8" s="8">
        <f>(G8*100)/E8</f>
        <v>81.932796445431819</v>
      </c>
    </row>
    <row r="9" spans="2:12" ht="32.25" customHeight="1" thickBot="1">
      <c r="B9" s="5" t="s">
        <v>19</v>
      </c>
      <c r="C9" s="6" t="s">
        <v>18</v>
      </c>
      <c r="D9" s="11">
        <v>35728</v>
      </c>
      <c r="E9" s="11">
        <v>40172</v>
      </c>
      <c r="F9" s="11">
        <v>18308</v>
      </c>
      <c r="G9" s="11">
        <v>18308</v>
      </c>
      <c r="H9" s="11">
        <v>18308</v>
      </c>
      <c r="I9" s="8">
        <f>(G9*100)/E9</f>
        <v>45.574031663845467</v>
      </c>
    </row>
    <row r="10" spans="2:12" ht="32.25" customHeight="1" thickBot="1">
      <c r="B10" s="5" t="s">
        <v>20</v>
      </c>
      <c r="C10" s="6" t="s">
        <v>18</v>
      </c>
      <c r="D10" s="13">
        <v>0</v>
      </c>
      <c r="E10" s="11">
        <v>770248</v>
      </c>
      <c r="F10" s="11">
        <v>654278</v>
      </c>
      <c r="G10" s="11">
        <v>441757</v>
      </c>
      <c r="H10" s="11">
        <v>439155</v>
      </c>
      <c r="I10" s="8">
        <f>(G10*100)/E10</f>
        <v>57.352566965444893</v>
      </c>
    </row>
    <row r="11" spans="2:12" ht="32.25" customHeight="1" thickBot="1">
      <c r="B11" s="5" t="s">
        <v>21</v>
      </c>
      <c r="C11" s="6" t="s">
        <v>18</v>
      </c>
      <c r="D11" s="13">
        <v>500</v>
      </c>
      <c r="E11" s="11">
        <v>3035</v>
      </c>
      <c r="F11" s="11">
        <v>2534</v>
      </c>
      <c r="G11" s="13">
        <v>0</v>
      </c>
      <c r="H11" s="13">
        <v>0</v>
      </c>
      <c r="I11" s="8">
        <f>(G11*100)/E11</f>
        <v>0</v>
      </c>
    </row>
    <row r="12" spans="2:12" ht="32.25" customHeight="1" thickBot="1">
      <c r="B12" s="5" t="s">
        <v>22</v>
      </c>
      <c r="C12" s="6" t="s">
        <v>18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8">
        <v>0</v>
      </c>
    </row>
    <row r="13" spans="2:12" ht="32.25" customHeight="1" thickBot="1">
      <c r="B13" s="5" t="s">
        <v>23</v>
      </c>
      <c r="C13" s="6" t="s">
        <v>18</v>
      </c>
      <c r="D13" s="13">
        <v>0</v>
      </c>
      <c r="E13" s="11">
        <v>0</v>
      </c>
      <c r="F13" s="11">
        <v>0</v>
      </c>
      <c r="G13" s="11">
        <v>0</v>
      </c>
      <c r="H13" s="11">
        <v>0</v>
      </c>
      <c r="I13" s="8">
        <v>0</v>
      </c>
    </row>
    <row r="14" spans="2:12" ht="33.75" customHeight="1" thickBot="1">
      <c r="B14" s="61" t="s">
        <v>29</v>
      </c>
      <c r="C14" s="61" t="s">
        <v>49</v>
      </c>
      <c r="D14" s="63">
        <v>99263</v>
      </c>
      <c r="E14" s="63">
        <v>939490</v>
      </c>
      <c r="F14" s="63">
        <v>783551</v>
      </c>
      <c r="G14" s="63">
        <v>563329</v>
      </c>
      <c r="H14" s="63">
        <v>560022</v>
      </c>
      <c r="I14" s="62" t="s">
        <v>30</v>
      </c>
    </row>
    <row r="17" spans="2:9" ht="15">
      <c r="B17" s="64" t="s">
        <v>53</v>
      </c>
      <c r="C17" s="64"/>
      <c r="D17" s="66">
        <v>22166536</v>
      </c>
      <c r="E17" s="66">
        <v>24728255</v>
      </c>
      <c r="F17" s="66"/>
      <c r="G17" s="66">
        <v>24506054</v>
      </c>
      <c r="H17" s="66"/>
      <c r="I17" s="65">
        <f>+G17/E17*100</f>
        <v>99.101428709789673</v>
      </c>
    </row>
    <row r="21" spans="2:9" ht="9.75" thickBot="1"/>
    <row r="22" spans="2:9" ht="13.5" thickBot="1">
      <c r="E22" s="80">
        <f>+E14/E17*100</f>
        <v>3.7992571655379641</v>
      </c>
      <c r="G22" s="80">
        <f>+G14/G17*100</f>
        <v>2.2987340189489505</v>
      </c>
    </row>
  </sheetData>
  <mergeCells count="7">
    <mergeCell ref="B3:L3"/>
    <mergeCell ref="C5:E5"/>
    <mergeCell ref="I6:I7"/>
    <mergeCell ref="B6:B7"/>
    <mergeCell ref="D6:D7"/>
    <mergeCell ref="E6:E7"/>
    <mergeCell ref="F6:H6"/>
  </mergeCells>
  <phoneticPr fontId="0" type="noConversion"/>
  <pageMargins left="0.48" right="0.39" top="0.98" bottom="0.98" header="0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 enableFormatConditionsCalculation="0">
    <tabColor indexed="44"/>
  </sheetPr>
  <dimension ref="B1:I21"/>
  <sheetViews>
    <sheetView showGridLines="0" workbookViewId="0">
      <selection activeCell="B1" sqref="B1:I21"/>
    </sheetView>
  </sheetViews>
  <sheetFormatPr baseColWidth="10" defaultRowHeight="9"/>
  <cols>
    <col min="1" max="1" width="5.85546875" style="1" customWidth="1"/>
    <col min="2" max="2" width="45.7109375" style="1" customWidth="1"/>
    <col min="3" max="3" width="19.85546875" style="1" customWidth="1"/>
    <col min="4" max="4" width="15.28515625" style="1" customWidth="1"/>
    <col min="5" max="5" width="15.42578125" style="1" customWidth="1"/>
    <col min="6" max="6" width="12.7109375" style="1" customWidth="1"/>
    <col min="7" max="7" width="15" style="1" customWidth="1"/>
    <col min="8" max="8" width="12.7109375" style="1" customWidth="1"/>
    <col min="9" max="9" width="9.7109375" style="1" customWidth="1"/>
    <col min="10" max="16384" width="11.42578125" style="1"/>
  </cols>
  <sheetData>
    <row r="1" spans="2:9" ht="60">
      <c r="B1" s="2" t="s">
        <v>0</v>
      </c>
      <c r="C1" s="2"/>
      <c r="D1" s="2"/>
      <c r="E1" s="2"/>
      <c r="F1" s="2"/>
      <c r="G1" s="2"/>
      <c r="H1" s="2"/>
      <c r="I1" s="2"/>
    </row>
    <row r="2" spans="2:9" ht="14.25">
      <c r="B2" s="83" t="s">
        <v>51</v>
      </c>
      <c r="C2" s="83"/>
      <c r="D2" s="83"/>
      <c r="E2" s="83"/>
      <c r="F2" s="83"/>
      <c r="G2" s="83"/>
      <c r="H2" s="83"/>
      <c r="I2" s="83"/>
    </row>
    <row r="4" spans="2:9" ht="16.5" thickBot="1">
      <c r="B4" s="12" t="s">
        <v>43</v>
      </c>
      <c r="C4" s="91" t="s">
        <v>50</v>
      </c>
      <c r="D4" s="91"/>
      <c r="E4" s="91"/>
    </row>
    <row r="5" spans="2:9" ht="28.5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9" ht="28.5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9" ht="28.5" customHeight="1" thickBot="1">
      <c r="B7" s="5" t="s">
        <v>17</v>
      </c>
      <c r="C7" s="6" t="s">
        <v>18</v>
      </c>
      <c r="D7" s="7">
        <v>8000</v>
      </c>
      <c r="E7" s="7">
        <v>73107</v>
      </c>
      <c r="F7" s="7">
        <v>53770</v>
      </c>
      <c r="G7" s="7">
        <v>48877</v>
      </c>
      <c r="H7" s="7">
        <v>48877</v>
      </c>
      <c r="I7" s="8">
        <f>(G7*100)/E7</f>
        <v>66.856798938542141</v>
      </c>
    </row>
    <row r="8" spans="2:9" ht="28.5" customHeight="1" thickBot="1">
      <c r="B8" s="5" t="s">
        <v>19</v>
      </c>
      <c r="C8" s="6" t="s">
        <v>18</v>
      </c>
      <c r="D8" s="11">
        <v>13000</v>
      </c>
      <c r="E8" s="11">
        <v>151885</v>
      </c>
      <c r="F8" s="11">
        <v>109102</v>
      </c>
      <c r="G8" s="11">
        <v>83743</v>
      </c>
      <c r="H8" s="11">
        <v>75763</v>
      </c>
      <c r="I8" s="8">
        <f>(G8*100)/E8</f>
        <v>55.135793527998153</v>
      </c>
    </row>
    <row r="9" spans="2:9" ht="28.5" customHeight="1" thickBot="1">
      <c r="B9" s="5" t="s">
        <v>20</v>
      </c>
      <c r="C9" s="6" t="s">
        <v>18</v>
      </c>
      <c r="D9" s="11">
        <v>13000</v>
      </c>
      <c r="E9" s="11">
        <v>495288</v>
      </c>
      <c r="F9" s="11">
        <v>265838</v>
      </c>
      <c r="G9" s="11">
        <v>204860</v>
      </c>
      <c r="H9" s="11">
        <v>204281</v>
      </c>
      <c r="I9" s="8">
        <f>(G9*100)/E9</f>
        <v>41.361793542343044</v>
      </c>
    </row>
    <row r="10" spans="2:9" ht="28.5" customHeight="1" thickBot="1">
      <c r="B10" s="5" t="s">
        <v>21</v>
      </c>
      <c r="C10" s="6" t="s">
        <v>18</v>
      </c>
      <c r="D10" s="13">
        <v>0</v>
      </c>
      <c r="E10" s="11">
        <v>129806</v>
      </c>
      <c r="F10" s="11">
        <v>76595</v>
      </c>
      <c r="G10" s="11">
        <v>61659</v>
      </c>
      <c r="H10" s="11">
        <v>60702</v>
      </c>
      <c r="I10" s="8">
        <f>(G10*100)/E10</f>
        <v>47.500885937475928</v>
      </c>
    </row>
    <row r="11" spans="2:9" ht="28.5" customHeight="1" thickBot="1">
      <c r="B11" s="5" t="s">
        <v>22</v>
      </c>
      <c r="C11" s="6" t="s">
        <v>18</v>
      </c>
      <c r="D11" s="11">
        <v>6000</v>
      </c>
      <c r="E11" s="11">
        <v>6184</v>
      </c>
      <c r="F11" s="11">
        <v>1984</v>
      </c>
      <c r="G11" s="13">
        <v>0</v>
      </c>
      <c r="H11" s="13">
        <v>0</v>
      </c>
      <c r="I11" s="8">
        <f>(G11*100)/E11</f>
        <v>0</v>
      </c>
    </row>
    <row r="12" spans="2:9" ht="28.5" customHeight="1" thickBot="1">
      <c r="B12" s="5" t="s">
        <v>23</v>
      </c>
      <c r="C12" s="6" t="s">
        <v>18</v>
      </c>
      <c r="D12" s="13">
        <v>0</v>
      </c>
      <c r="E12" s="11">
        <v>0</v>
      </c>
      <c r="F12" s="11">
        <v>0</v>
      </c>
      <c r="G12" s="11">
        <v>0</v>
      </c>
      <c r="H12" s="11">
        <v>0</v>
      </c>
      <c r="I12" s="8">
        <v>0</v>
      </c>
    </row>
    <row r="13" spans="2:9" ht="37.5" customHeight="1" thickBot="1">
      <c r="B13" s="61" t="s">
        <v>31</v>
      </c>
      <c r="C13" s="61" t="s">
        <v>49</v>
      </c>
      <c r="D13" s="63">
        <v>40000</v>
      </c>
      <c r="E13" s="63">
        <v>856270</v>
      </c>
      <c r="F13" s="63">
        <v>507288</v>
      </c>
      <c r="G13" s="63">
        <v>399139</v>
      </c>
      <c r="H13" s="63">
        <v>389623</v>
      </c>
      <c r="I13" s="62" t="s">
        <v>32</v>
      </c>
    </row>
    <row r="18" spans="2:9" ht="15">
      <c r="B18" s="64" t="s">
        <v>53</v>
      </c>
      <c r="C18" s="64"/>
      <c r="D18" s="66">
        <v>49212644</v>
      </c>
      <c r="E18" s="66">
        <v>51721179</v>
      </c>
      <c r="F18" s="66"/>
      <c r="G18" s="66">
        <v>50453884</v>
      </c>
      <c r="H18" s="66"/>
      <c r="I18" s="65">
        <f>+G18/E18*100</f>
        <v>97.549756164684482</v>
      </c>
    </row>
    <row r="20" spans="2:9" ht="9.75" thickBot="1"/>
    <row r="21" spans="2:9" ht="15.75" thickBot="1">
      <c r="E21" s="73">
        <f>+E13/E18*100</f>
        <v>1.6555500407289634</v>
      </c>
      <c r="F21" s="78"/>
      <c r="G21" s="73">
        <f>+G13/G18*100</f>
        <v>0.79109667751247859</v>
      </c>
    </row>
  </sheetData>
  <mergeCells count="7">
    <mergeCell ref="B2:I2"/>
    <mergeCell ref="C4:E4"/>
    <mergeCell ref="I5:I6"/>
    <mergeCell ref="B5:B6"/>
    <mergeCell ref="D5:D6"/>
    <mergeCell ref="E5:E6"/>
    <mergeCell ref="F5:H5"/>
  </mergeCells>
  <phoneticPr fontId="0" type="noConversion"/>
  <pageMargins left="0.79" right="0.51" top="0.98" bottom="0.98" header="0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 enableFormatConditionsCalculation="0">
    <tabColor indexed="56"/>
  </sheetPr>
  <dimension ref="B1:I23"/>
  <sheetViews>
    <sheetView showGridLines="0" workbookViewId="0">
      <selection activeCell="B1" sqref="B1:I23"/>
    </sheetView>
  </sheetViews>
  <sheetFormatPr baseColWidth="10" defaultRowHeight="9"/>
  <cols>
    <col min="1" max="1" width="4.7109375" style="1" customWidth="1"/>
    <col min="2" max="2" width="45.7109375" style="1" customWidth="1"/>
    <col min="3" max="3" width="21.140625" style="1" customWidth="1"/>
    <col min="4" max="4" width="16.140625" style="1" customWidth="1"/>
    <col min="5" max="5" width="15.28515625" style="1" customWidth="1"/>
    <col min="6" max="6" width="12.7109375" style="1" customWidth="1"/>
    <col min="7" max="7" width="14.28515625" style="1" customWidth="1"/>
    <col min="8" max="8" width="12.7109375" style="1" customWidth="1"/>
    <col min="9" max="9" width="9.7109375" style="1" customWidth="1"/>
    <col min="10" max="16384" width="11.42578125" style="1"/>
  </cols>
  <sheetData>
    <row r="1" spans="2:9" ht="60">
      <c r="B1" s="2" t="s">
        <v>0</v>
      </c>
      <c r="C1" s="2"/>
      <c r="D1" s="2"/>
      <c r="E1" s="2"/>
      <c r="F1" s="2"/>
      <c r="G1" s="2"/>
      <c r="H1" s="2"/>
      <c r="I1" s="2"/>
    </row>
    <row r="2" spans="2:9" ht="14.25">
      <c r="B2" s="83" t="s">
        <v>51</v>
      </c>
      <c r="C2" s="83"/>
      <c r="D2" s="83"/>
      <c r="E2" s="83"/>
      <c r="F2" s="83"/>
      <c r="G2" s="83"/>
      <c r="H2" s="83"/>
      <c r="I2" s="83"/>
    </row>
    <row r="4" spans="2:9" ht="16.5" thickBot="1">
      <c r="B4" s="12" t="s">
        <v>44</v>
      </c>
      <c r="C4" s="91" t="s">
        <v>50</v>
      </c>
      <c r="D4" s="91"/>
      <c r="E4" s="91"/>
    </row>
    <row r="5" spans="2:9" ht="13.5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9" ht="13.5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9" ht="16.5" customHeight="1" thickBot="1">
      <c r="B7" s="5" t="s">
        <v>17</v>
      </c>
      <c r="C7" s="6" t="s">
        <v>18</v>
      </c>
      <c r="D7" s="7">
        <v>71400</v>
      </c>
      <c r="E7" s="7">
        <v>655367</v>
      </c>
      <c r="F7" s="7">
        <v>651442</v>
      </c>
      <c r="G7" s="7">
        <v>629967</v>
      </c>
      <c r="H7" s="7">
        <v>627798</v>
      </c>
      <c r="I7" s="8">
        <f>(G7*100)/E7</f>
        <v>96.124308974971271</v>
      </c>
    </row>
    <row r="8" spans="2:9" ht="16.5" customHeight="1" thickBot="1">
      <c r="B8" s="5" t="s">
        <v>19</v>
      </c>
      <c r="C8" s="6" t="s">
        <v>18</v>
      </c>
      <c r="D8" s="11">
        <v>52000</v>
      </c>
      <c r="E8" s="11">
        <v>403348</v>
      </c>
      <c r="F8" s="11">
        <v>398254</v>
      </c>
      <c r="G8" s="11">
        <v>375828</v>
      </c>
      <c r="H8" s="11">
        <v>370982</v>
      </c>
      <c r="I8" s="8">
        <f>(G8*100)/E8</f>
        <v>93.17710760931007</v>
      </c>
    </row>
    <row r="9" spans="2:9" ht="16.5" customHeight="1" thickBot="1">
      <c r="B9" s="5" t="s">
        <v>20</v>
      </c>
      <c r="C9" s="6" t="s">
        <v>18</v>
      </c>
      <c r="D9" s="11">
        <v>69900</v>
      </c>
      <c r="E9" s="11">
        <v>362815</v>
      </c>
      <c r="F9" s="11">
        <v>341361</v>
      </c>
      <c r="G9" s="11">
        <v>306613</v>
      </c>
      <c r="H9" s="11">
        <v>303513</v>
      </c>
      <c r="I9" s="8">
        <f>(G9*100)/E9</f>
        <v>84.509460744456547</v>
      </c>
    </row>
    <row r="10" spans="2:9" ht="16.5" customHeight="1" thickBot="1">
      <c r="B10" s="5" t="s">
        <v>21</v>
      </c>
      <c r="C10" s="6" t="s">
        <v>18</v>
      </c>
      <c r="D10" s="11">
        <v>30100</v>
      </c>
      <c r="E10" s="11">
        <v>92989</v>
      </c>
      <c r="F10" s="11">
        <v>77249</v>
      </c>
      <c r="G10" s="11">
        <v>74481</v>
      </c>
      <c r="H10" s="11">
        <v>72019</v>
      </c>
      <c r="I10" s="8">
        <f>(G10*100)/E10</f>
        <v>80.096570562109491</v>
      </c>
    </row>
    <row r="11" spans="2:9" ht="16.5" customHeight="1" thickBot="1">
      <c r="B11" s="5" t="s">
        <v>22</v>
      </c>
      <c r="C11" s="6" t="s">
        <v>18</v>
      </c>
      <c r="D11" s="11">
        <v>22100</v>
      </c>
      <c r="E11" s="11">
        <v>34864</v>
      </c>
      <c r="F11" s="11">
        <v>30725</v>
      </c>
      <c r="G11" s="11">
        <v>30509</v>
      </c>
      <c r="H11" s="11">
        <v>30509</v>
      </c>
      <c r="I11" s="8">
        <f>(G11*100)/E11</f>
        <v>87.5086048646168</v>
      </c>
    </row>
    <row r="12" spans="2:9" ht="16.5" customHeight="1" thickBot="1">
      <c r="B12" s="5" t="s">
        <v>23</v>
      </c>
      <c r="C12" s="6" t="s">
        <v>18</v>
      </c>
      <c r="D12" s="13">
        <v>0</v>
      </c>
      <c r="E12" s="11">
        <v>0</v>
      </c>
      <c r="F12" s="11">
        <v>0</v>
      </c>
      <c r="G12" s="11">
        <v>0</v>
      </c>
      <c r="H12" s="11">
        <v>0</v>
      </c>
      <c r="I12" s="8">
        <v>0</v>
      </c>
    </row>
    <row r="13" spans="2:9" ht="38.25" customHeight="1" thickBot="1">
      <c r="B13" s="61" t="s">
        <v>33</v>
      </c>
      <c r="C13" s="61" t="s">
        <v>49</v>
      </c>
      <c r="D13" s="63">
        <f>SUM(D7:D12)</f>
        <v>245500</v>
      </c>
      <c r="E13" s="63">
        <v>1549383</v>
      </c>
      <c r="F13" s="63">
        <v>1499030</v>
      </c>
      <c r="G13" s="63">
        <v>1417397</v>
      </c>
      <c r="H13" s="63">
        <v>1404820</v>
      </c>
      <c r="I13" s="62" t="s">
        <v>34</v>
      </c>
    </row>
    <row r="19" spans="2:9" ht="15">
      <c r="B19" s="64" t="s">
        <v>53</v>
      </c>
      <c r="C19" s="64"/>
      <c r="D19" s="66">
        <v>14578407</v>
      </c>
      <c r="E19" s="66">
        <v>16638446</v>
      </c>
      <c r="F19" s="66"/>
      <c r="G19" s="66">
        <v>16521166</v>
      </c>
      <c r="H19" s="66"/>
      <c r="I19" s="65">
        <f>+G19/E19*100</f>
        <v>99.295126479960928</v>
      </c>
    </row>
    <row r="22" spans="2:9" ht="9.75" thickBot="1"/>
    <row r="23" spans="2:9" ht="13.5" thickBot="1">
      <c r="E23" s="80">
        <f>+E13/E19*100</f>
        <v>9.3120655618920178</v>
      </c>
      <c r="G23" s="80">
        <f>+G13/G19*100</f>
        <v>8.5792794527940703</v>
      </c>
    </row>
  </sheetData>
  <mergeCells count="7">
    <mergeCell ref="B2:I2"/>
    <mergeCell ref="C4:E4"/>
    <mergeCell ref="I5:I6"/>
    <mergeCell ref="B5:B6"/>
    <mergeCell ref="D5:D6"/>
    <mergeCell ref="E5:E6"/>
    <mergeCell ref="F5:H5"/>
  </mergeCells>
  <phoneticPr fontId="0" type="noConversion"/>
  <pageMargins left="0.79" right="0.48" top="0.98" bottom="0.98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 enableFormatConditionsCalculation="0">
    <tabColor indexed="60"/>
  </sheetPr>
  <dimension ref="B1:I21"/>
  <sheetViews>
    <sheetView showGridLines="0" workbookViewId="0">
      <selection activeCell="B1" sqref="B1:I21"/>
    </sheetView>
  </sheetViews>
  <sheetFormatPr baseColWidth="10" defaultRowHeight="9"/>
  <cols>
    <col min="1" max="1" width="5.28515625" style="1" customWidth="1"/>
    <col min="2" max="2" width="45.7109375" style="1" customWidth="1"/>
    <col min="3" max="3" width="20.140625" style="1" customWidth="1"/>
    <col min="4" max="4" width="15.5703125" style="1" customWidth="1"/>
    <col min="5" max="5" width="14.5703125" style="1" customWidth="1"/>
    <col min="6" max="6" width="12.7109375" style="1" customWidth="1"/>
    <col min="7" max="7" width="16.28515625" style="1" customWidth="1"/>
    <col min="8" max="8" width="12.7109375" style="1" customWidth="1"/>
    <col min="9" max="9" width="9.7109375" style="1" customWidth="1"/>
    <col min="10" max="16384" width="11.42578125" style="1"/>
  </cols>
  <sheetData>
    <row r="1" spans="2:9" ht="60">
      <c r="B1" s="2" t="s">
        <v>0</v>
      </c>
      <c r="C1" s="2"/>
      <c r="D1" s="2"/>
      <c r="E1" s="2"/>
      <c r="F1" s="2"/>
      <c r="G1" s="2"/>
      <c r="H1" s="2"/>
      <c r="I1" s="2"/>
    </row>
    <row r="2" spans="2:9" ht="14.25">
      <c r="B2" s="83" t="s">
        <v>51</v>
      </c>
      <c r="C2" s="83"/>
      <c r="D2" s="83"/>
      <c r="E2" s="83"/>
      <c r="F2" s="83"/>
      <c r="G2" s="83"/>
      <c r="H2" s="83"/>
      <c r="I2" s="83"/>
    </row>
    <row r="4" spans="2:9" ht="16.5" thickBot="1">
      <c r="B4" s="12" t="s">
        <v>45</v>
      </c>
      <c r="C4" s="91" t="s">
        <v>50</v>
      </c>
      <c r="D4" s="91"/>
      <c r="E4" s="91"/>
    </row>
    <row r="5" spans="2:9" ht="27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9" ht="27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9" ht="27" customHeight="1" thickBot="1">
      <c r="B7" s="5" t="s">
        <v>17</v>
      </c>
      <c r="C7" s="6" t="s">
        <v>18</v>
      </c>
      <c r="D7" s="7">
        <v>32878</v>
      </c>
      <c r="E7" s="7">
        <v>700619</v>
      </c>
      <c r="F7" s="7">
        <v>685463</v>
      </c>
      <c r="G7" s="7">
        <v>674203</v>
      </c>
      <c r="H7" s="7">
        <v>665075</v>
      </c>
      <c r="I7" s="8">
        <f>(G7*100)/E7</f>
        <v>96.229619807627259</v>
      </c>
    </row>
    <row r="8" spans="2:9" ht="27" customHeight="1" thickBot="1">
      <c r="B8" s="5" t="s">
        <v>19</v>
      </c>
      <c r="C8" s="6" t="s">
        <v>18</v>
      </c>
      <c r="D8" s="11">
        <v>30278</v>
      </c>
      <c r="E8" s="11">
        <v>215587</v>
      </c>
      <c r="F8" s="11">
        <v>199621</v>
      </c>
      <c r="G8" s="11">
        <v>191826</v>
      </c>
      <c r="H8" s="11">
        <v>189569</v>
      </c>
      <c r="I8" s="8">
        <f>(G8*100)/E8</f>
        <v>88.978463450950201</v>
      </c>
    </row>
    <row r="9" spans="2:9" ht="27" customHeight="1" thickBot="1">
      <c r="B9" s="5" t="s">
        <v>20</v>
      </c>
      <c r="C9" s="6" t="s">
        <v>18</v>
      </c>
      <c r="D9" s="11">
        <v>3000</v>
      </c>
      <c r="E9" s="11">
        <v>338090</v>
      </c>
      <c r="F9" s="11">
        <v>315665</v>
      </c>
      <c r="G9" s="11">
        <v>278328</v>
      </c>
      <c r="H9" s="11">
        <v>267169</v>
      </c>
      <c r="I9" s="8">
        <f>(G9*100)/E9</f>
        <v>82.323641633884463</v>
      </c>
    </row>
    <row r="10" spans="2:9" ht="27" customHeight="1" thickBot="1">
      <c r="B10" s="5" t="s">
        <v>21</v>
      </c>
      <c r="C10" s="6" t="s">
        <v>18</v>
      </c>
      <c r="D10" s="13">
        <v>0</v>
      </c>
      <c r="E10" s="11">
        <v>197359</v>
      </c>
      <c r="F10" s="11">
        <v>186069</v>
      </c>
      <c r="G10" s="11">
        <v>172335</v>
      </c>
      <c r="H10" s="11">
        <v>170437</v>
      </c>
      <c r="I10" s="8">
        <f>(G10*100)/E10</f>
        <v>87.320568101784062</v>
      </c>
    </row>
    <row r="11" spans="2:9" ht="27" customHeight="1" thickBot="1">
      <c r="B11" s="5" t="s">
        <v>22</v>
      </c>
      <c r="C11" s="6" t="s">
        <v>18</v>
      </c>
      <c r="D11" s="11">
        <v>1500</v>
      </c>
      <c r="E11" s="11">
        <v>54837</v>
      </c>
      <c r="F11" s="11">
        <v>49254</v>
      </c>
      <c r="G11" s="11">
        <v>49254</v>
      </c>
      <c r="H11" s="11">
        <v>49254</v>
      </c>
      <c r="I11" s="8">
        <f>(G11*100)/E11</f>
        <v>89.818917883910501</v>
      </c>
    </row>
    <row r="12" spans="2:9" ht="27" customHeight="1" thickBot="1">
      <c r="B12" s="5" t="s">
        <v>23</v>
      </c>
      <c r="C12" s="6" t="s">
        <v>18</v>
      </c>
      <c r="D12" s="13">
        <v>0</v>
      </c>
      <c r="E12" s="11">
        <v>0</v>
      </c>
      <c r="F12" s="11">
        <v>0</v>
      </c>
      <c r="G12" s="11">
        <v>0</v>
      </c>
      <c r="H12" s="11">
        <v>0</v>
      </c>
      <c r="I12" s="8">
        <v>0</v>
      </c>
    </row>
    <row r="13" spans="2:9" ht="32.25" customHeight="1" thickBot="1">
      <c r="B13" s="61" t="s">
        <v>35</v>
      </c>
      <c r="C13" s="61" t="s">
        <v>49</v>
      </c>
      <c r="D13" s="63">
        <v>67656</v>
      </c>
      <c r="E13" s="63">
        <v>1506492</v>
      </c>
      <c r="F13" s="63">
        <v>1436072</v>
      </c>
      <c r="G13" s="63">
        <v>1365946</v>
      </c>
      <c r="H13" s="63">
        <v>1341504</v>
      </c>
      <c r="I13" s="62" t="s">
        <v>36</v>
      </c>
    </row>
    <row r="17" spans="2:9" ht="15">
      <c r="B17" s="64" t="s">
        <v>53</v>
      </c>
      <c r="C17" s="64"/>
      <c r="D17" s="66">
        <v>11111475</v>
      </c>
      <c r="E17" s="66">
        <v>13032719</v>
      </c>
      <c r="F17" s="66"/>
      <c r="G17" s="66">
        <v>12853339</v>
      </c>
      <c r="H17" s="66"/>
      <c r="I17" s="65">
        <f>+G17/E17*100</f>
        <v>98.623617987927162</v>
      </c>
    </row>
    <row r="20" spans="2:9" ht="9.75" thickBot="1"/>
    <row r="21" spans="2:9" ht="13.5" thickBot="1">
      <c r="E21" s="80">
        <f>+E13/E17*100</f>
        <v>11.559307002629305</v>
      </c>
      <c r="G21" s="80">
        <f>+G13/G17*100</f>
        <v>10.627168551300171</v>
      </c>
    </row>
  </sheetData>
  <mergeCells count="7">
    <mergeCell ref="B2:I2"/>
    <mergeCell ref="C4:E4"/>
    <mergeCell ref="I5:I6"/>
    <mergeCell ref="B5:B6"/>
    <mergeCell ref="D5:D6"/>
    <mergeCell ref="E5:E6"/>
    <mergeCell ref="F5:H5"/>
  </mergeCells>
  <phoneticPr fontId="0" type="noConversion"/>
  <pageMargins left="0.79" right="0.23" top="0.98" bottom="0.98" header="0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 enableFormatConditionsCalculation="0">
    <tabColor indexed="38"/>
  </sheetPr>
  <dimension ref="B1:I23"/>
  <sheetViews>
    <sheetView showGridLines="0" workbookViewId="0">
      <selection activeCell="B1" sqref="B1:I23"/>
    </sheetView>
  </sheetViews>
  <sheetFormatPr baseColWidth="10" defaultRowHeight="9"/>
  <cols>
    <col min="1" max="1" width="3.7109375" style="1" customWidth="1"/>
    <col min="2" max="2" width="53.140625" style="1" customWidth="1"/>
    <col min="3" max="3" width="20.7109375" style="1" customWidth="1"/>
    <col min="4" max="4" width="15.85546875" style="1" customWidth="1"/>
    <col min="5" max="5" width="16" style="1" customWidth="1"/>
    <col min="6" max="6" width="12.7109375" style="1" customWidth="1"/>
    <col min="7" max="7" width="14.85546875" style="1" customWidth="1"/>
    <col min="8" max="8" width="12.7109375" style="1" customWidth="1"/>
    <col min="9" max="9" width="9.7109375" style="1" customWidth="1"/>
    <col min="10" max="16384" width="11.42578125" style="1"/>
  </cols>
  <sheetData>
    <row r="1" spans="2:9" ht="45">
      <c r="B1" s="2" t="s">
        <v>0</v>
      </c>
      <c r="C1" s="2"/>
      <c r="D1" s="2"/>
      <c r="E1" s="2"/>
      <c r="F1" s="2"/>
      <c r="G1" s="2"/>
      <c r="H1" s="2"/>
      <c r="I1" s="2"/>
    </row>
    <row r="2" spans="2:9" ht="14.25">
      <c r="B2" s="83" t="s">
        <v>51</v>
      </c>
      <c r="C2" s="83"/>
      <c r="D2" s="83"/>
      <c r="E2" s="83"/>
      <c r="F2" s="83"/>
      <c r="G2" s="83"/>
      <c r="H2" s="83"/>
      <c r="I2" s="83"/>
    </row>
    <row r="4" spans="2:9" ht="16.5" thickBot="1">
      <c r="B4" s="12" t="s">
        <v>46</v>
      </c>
      <c r="C4" s="91" t="s">
        <v>50</v>
      </c>
      <c r="D4" s="91"/>
      <c r="E4" s="91"/>
    </row>
    <row r="5" spans="2:9" ht="25.5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9" ht="25.5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9" ht="25.5" customHeight="1" thickBot="1">
      <c r="B7" s="5" t="s">
        <v>17</v>
      </c>
      <c r="C7" s="6" t="s">
        <v>18</v>
      </c>
      <c r="D7" s="7">
        <v>227769</v>
      </c>
      <c r="E7" s="7">
        <v>1362547</v>
      </c>
      <c r="F7" s="7">
        <v>1307083</v>
      </c>
      <c r="G7" s="7">
        <v>1259637</v>
      </c>
      <c r="H7" s="7">
        <v>1257054</v>
      </c>
      <c r="I7" s="8">
        <f t="shared" ref="I7:I12" si="0">(G7*100)/E7</f>
        <v>92.447233012879551</v>
      </c>
    </row>
    <row r="8" spans="2:9" ht="25.5" customHeight="1" thickBot="1">
      <c r="B8" s="5" t="s">
        <v>19</v>
      </c>
      <c r="C8" s="6" t="s">
        <v>18</v>
      </c>
      <c r="D8" s="11">
        <v>209085</v>
      </c>
      <c r="E8" s="11">
        <v>927130</v>
      </c>
      <c r="F8" s="11">
        <v>901134</v>
      </c>
      <c r="G8" s="11">
        <v>841235</v>
      </c>
      <c r="H8" s="11">
        <v>834396</v>
      </c>
      <c r="I8" s="8">
        <f t="shared" si="0"/>
        <v>90.735387701832536</v>
      </c>
    </row>
    <row r="9" spans="2:9" ht="25.5" customHeight="1" thickBot="1">
      <c r="B9" s="5" t="s">
        <v>20</v>
      </c>
      <c r="C9" s="6" t="s">
        <v>18</v>
      </c>
      <c r="D9" s="11">
        <v>4000</v>
      </c>
      <c r="E9" s="11">
        <v>987598</v>
      </c>
      <c r="F9" s="11">
        <v>883362</v>
      </c>
      <c r="G9" s="11">
        <v>847422</v>
      </c>
      <c r="H9" s="11">
        <v>843186</v>
      </c>
      <c r="I9" s="8">
        <f t="shared" si="0"/>
        <v>85.806370608283942</v>
      </c>
    </row>
    <row r="10" spans="2:9" ht="25.5" customHeight="1" thickBot="1">
      <c r="B10" s="5" t="s">
        <v>21</v>
      </c>
      <c r="C10" s="6" t="s">
        <v>18</v>
      </c>
      <c r="D10" s="11">
        <v>2500</v>
      </c>
      <c r="E10" s="11">
        <v>1459877</v>
      </c>
      <c r="F10" s="11">
        <v>1290550</v>
      </c>
      <c r="G10" s="11">
        <v>1187226</v>
      </c>
      <c r="H10" s="11">
        <v>1187000</v>
      </c>
      <c r="I10" s="8">
        <f t="shared" si="0"/>
        <v>81.323700558334707</v>
      </c>
    </row>
    <row r="11" spans="2:9" ht="25.5" customHeight="1" thickBot="1">
      <c r="B11" s="5" t="s">
        <v>22</v>
      </c>
      <c r="C11" s="6" t="s">
        <v>18</v>
      </c>
      <c r="D11" s="11">
        <v>2000</v>
      </c>
      <c r="E11" s="11">
        <v>240988</v>
      </c>
      <c r="F11" s="11">
        <v>231848</v>
      </c>
      <c r="G11" s="11">
        <v>218032</v>
      </c>
      <c r="H11" s="11">
        <v>218032</v>
      </c>
      <c r="I11" s="8">
        <f t="shared" si="0"/>
        <v>90.474214483708735</v>
      </c>
    </row>
    <row r="12" spans="2:9" ht="25.5" customHeight="1" thickBot="1">
      <c r="B12" s="5" t="s">
        <v>23</v>
      </c>
      <c r="C12" s="6" t="s">
        <v>18</v>
      </c>
      <c r="D12" s="13">
        <v>0</v>
      </c>
      <c r="E12" s="11">
        <v>687545</v>
      </c>
      <c r="F12" s="11">
        <v>633862</v>
      </c>
      <c r="G12" s="11">
        <v>568009</v>
      </c>
      <c r="H12" s="11">
        <v>567303</v>
      </c>
      <c r="I12" s="8">
        <f t="shared" si="0"/>
        <v>82.614083441811076</v>
      </c>
    </row>
    <row r="13" spans="2:9" ht="33" customHeight="1" thickBot="1">
      <c r="B13" s="61" t="s">
        <v>37</v>
      </c>
      <c r="C13" s="61" t="s">
        <v>49</v>
      </c>
      <c r="D13" s="63">
        <v>445354</v>
      </c>
      <c r="E13" s="63">
        <v>5665685</v>
      </c>
      <c r="F13" s="63">
        <v>5247839</v>
      </c>
      <c r="G13" s="63">
        <v>4921562</v>
      </c>
      <c r="H13" s="63">
        <v>4906971</v>
      </c>
      <c r="I13" s="62" t="s">
        <v>38</v>
      </c>
    </row>
    <row r="16" spans="2:9" ht="6" customHeight="1"/>
    <row r="19" spans="2:9" ht="15">
      <c r="B19" s="64" t="s">
        <v>53</v>
      </c>
      <c r="C19" s="64"/>
      <c r="D19" s="66">
        <v>31161373</v>
      </c>
      <c r="E19" s="66">
        <v>38956287</v>
      </c>
      <c r="F19" s="66"/>
      <c r="G19" s="66">
        <v>38473180</v>
      </c>
      <c r="H19" s="66"/>
      <c r="I19" s="65">
        <f>+G19/E19*100</f>
        <v>98.759874112232509</v>
      </c>
    </row>
    <row r="22" spans="2:9" ht="9.75" thickBot="1"/>
    <row r="23" spans="2:9" ht="13.5" thickBot="1">
      <c r="E23" s="80">
        <f>+E13/E19*100</f>
        <v>14.543698684630801</v>
      </c>
      <c r="G23" s="80">
        <f>+G13/G19*100</f>
        <v>12.792189260154737</v>
      </c>
    </row>
  </sheetData>
  <mergeCells count="7">
    <mergeCell ref="B2:I2"/>
    <mergeCell ref="C4:E4"/>
    <mergeCell ref="I5:I6"/>
    <mergeCell ref="B5:B6"/>
    <mergeCell ref="D5:D6"/>
    <mergeCell ref="E5:E6"/>
    <mergeCell ref="F5:H5"/>
  </mergeCells>
  <phoneticPr fontId="0" type="noConversion"/>
  <pageMargins left="0.33" right="0.51" top="0.98" bottom="0.98" header="0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 enableFormatConditionsCalculation="0">
    <tabColor indexed="51"/>
  </sheetPr>
  <dimension ref="B1:I22"/>
  <sheetViews>
    <sheetView showGridLines="0" workbookViewId="0">
      <selection activeCell="B1" sqref="B1:I22"/>
    </sheetView>
  </sheetViews>
  <sheetFormatPr baseColWidth="10" defaultRowHeight="9"/>
  <cols>
    <col min="1" max="1" width="3.42578125" style="1" customWidth="1"/>
    <col min="2" max="2" width="45.7109375" style="1" customWidth="1"/>
    <col min="3" max="3" width="19.28515625" style="1" customWidth="1"/>
    <col min="4" max="4" width="16" style="1" customWidth="1"/>
    <col min="5" max="5" width="15.85546875" style="1" customWidth="1"/>
    <col min="6" max="6" width="12.7109375" style="1" customWidth="1"/>
    <col min="7" max="7" width="14.85546875" style="1" customWidth="1"/>
    <col min="8" max="8" width="12.7109375" style="1" customWidth="1"/>
    <col min="9" max="9" width="9.7109375" style="1" customWidth="1"/>
    <col min="10" max="16384" width="11.42578125" style="1"/>
  </cols>
  <sheetData>
    <row r="1" spans="2:9" ht="60">
      <c r="B1" s="2" t="s">
        <v>0</v>
      </c>
      <c r="C1" s="2"/>
      <c r="D1" s="2"/>
      <c r="E1" s="2"/>
      <c r="F1" s="2"/>
      <c r="G1" s="2"/>
      <c r="H1" s="2"/>
      <c r="I1" s="2"/>
    </row>
    <row r="2" spans="2:9" ht="14.25">
      <c r="B2" s="83" t="s">
        <v>51</v>
      </c>
      <c r="C2" s="83"/>
      <c r="D2" s="83"/>
      <c r="E2" s="83"/>
      <c r="F2" s="83"/>
      <c r="G2" s="83"/>
      <c r="H2" s="83"/>
      <c r="I2" s="83"/>
    </row>
    <row r="4" spans="2:9" ht="16.5" thickBot="1">
      <c r="B4" s="12" t="s">
        <v>47</v>
      </c>
      <c r="C4" s="91" t="s">
        <v>50</v>
      </c>
      <c r="D4" s="91"/>
      <c r="E4" s="91"/>
    </row>
    <row r="5" spans="2:9" ht="29.25" customHeight="1" thickBot="1">
      <c r="B5" s="94" t="s">
        <v>3</v>
      </c>
      <c r="C5" s="15" t="s">
        <v>4</v>
      </c>
      <c r="D5" s="92" t="s">
        <v>7</v>
      </c>
      <c r="E5" s="92" t="s">
        <v>8</v>
      </c>
      <c r="F5" s="96" t="s">
        <v>5</v>
      </c>
      <c r="G5" s="97"/>
      <c r="H5" s="98"/>
      <c r="I5" s="92" t="s">
        <v>26</v>
      </c>
    </row>
    <row r="6" spans="2:9" ht="29.25" customHeight="1" thickBot="1">
      <c r="B6" s="95"/>
      <c r="C6" s="16" t="s">
        <v>48</v>
      </c>
      <c r="D6" s="93"/>
      <c r="E6" s="93"/>
      <c r="F6" s="17" t="s">
        <v>9</v>
      </c>
      <c r="G6" s="17" t="s">
        <v>10</v>
      </c>
      <c r="H6" s="17" t="s">
        <v>11</v>
      </c>
      <c r="I6" s="93"/>
    </row>
    <row r="7" spans="2:9" ht="29.25" customHeight="1" thickBot="1">
      <c r="B7" s="5" t="s">
        <v>17</v>
      </c>
      <c r="C7" s="6" t="s">
        <v>18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8">
        <v>0</v>
      </c>
    </row>
    <row r="8" spans="2:9" ht="29.25" customHeight="1" thickBot="1">
      <c r="B8" s="5" t="s">
        <v>19</v>
      </c>
      <c r="C8" s="6" t="s">
        <v>18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8">
        <v>0</v>
      </c>
    </row>
    <row r="9" spans="2:9" ht="29.25" customHeight="1" thickBot="1">
      <c r="B9" s="5" t="s">
        <v>20</v>
      </c>
      <c r="C9" s="6" t="s">
        <v>18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8">
        <v>0</v>
      </c>
    </row>
    <row r="10" spans="2:9" ht="29.25" customHeight="1" thickBot="1">
      <c r="B10" s="5" t="s">
        <v>21</v>
      </c>
      <c r="C10" s="6" t="s">
        <v>18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8">
        <v>0</v>
      </c>
    </row>
    <row r="11" spans="2:9" ht="29.25" customHeight="1" thickBot="1">
      <c r="B11" s="5" t="s">
        <v>22</v>
      </c>
      <c r="C11" s="6" t="s">
        <v>18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8">
        <v>0</v>
      </c>
    </row>
    <row r="12" spans="2:9" ht="29.25" customHeight="1" thickBot="1">
      <c r="B12" s="5" t="s">
        <v>23</v>
      </c>
      <c r="C12" s="6" t="s">
        <v>18</v>
      </c>
      <c r="D12" s="13">
        <v>0</v>
      </c>
      <c r="E12" s="11">
        <v>390185</v>
      </c>
      <c r="F12" s="11">
        <v>357018</v>
      </c>
      <c r="G12" s="11">
        <v>328580</v>
      </c>
      <c r="H12" s="11">
        <v>321755</v>
      </c>
      <c r="I12" s="8">
        <f>(G12*100)/E12</f>
        <v>84.211335648474446</v>
      </c>
    </row>
    <row r="13" spans="2:9" ht="39" customHeight="1" thickBot="1">
      <c r="B13" s="61" t="s">
        <v>39</v>
      </c>
      <c r="C13" s="61" t="s">
        <v>49</v>
      </c>
      <c r="D13" s="62">
        <v>0</v>
      </c>
      <c r="E13" s="63">
        <v>390185</v>
      </c>
      <c r="F13" s="63">
        <v>357018</v>
      </c>
      <c r="G13" s="63">
        <v>328580</v>
      </c>
      <c r="H13" s="63">
        <v>321755</v>
      </c>
      <c r="I13" s="62" t="s">
        <v>40</v>
      </c>
    </row>
    <row r="18" spans="2:9" ht="15">
      <c r="B18" s="64" t="s">
        <v>53</v>
      </c>
      <c r="C18" s="64"/>
      <c r="D18" s="66">
        <v>10453208</v>
      </c>
      <c r="E18" s="66">
        <v>9462181</v>
      </c>
      <c r="F18" s="66"/>
      <c r="G18" s="66">
        <v>9399524</v>
      </c>
      <c r="H18" s="66"/>
      <c r="I18" s="65">
        <f>+G18/E18*100</f>
        <v>99.337816513972825</v>
      </c>
    </row>
    <row r="21" spans="2:9" ht="9.75" thickBot="1"/>
    <row r="22" spans="2:9" ht="13.5" thickBot="1">
      <c r="E22" s="80">
        <f>+E13/E18*100</f>
        <v>4.1236264662449384</v>
      </c>
      <c r="G22" s="80">
        <f>+G13/G18*100</f>
        <v>3.4957089316437728</v>
      </c>
    </row>
  </sheetData>
  <mergeCells count="7">
    <mergeCell ref="B2:I2"/>
    <mergeCell ref="C4:E4"/>
    <mergeCell ref="I5:I6"/>
    <mergeCell ref="B5:B6"/>
    <mergeCell ref="D5:D6"/>
    <mergeCell ref="E5:E6"/>
    <mergeCell ref="F5:H5"/>
  </mergeCells>
  <phoneticPr fontId="0" type="noConversion"/>
  <pageMargins left="0.79" right="0.62" top="0.98" bottom="0.98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GERSA-Consolidado</vt:lpstr>
      <vt:lpstr>UE 400</vt:lpstr>
      <vt:lpstr>UE 401</vt:lpstr>
      <vt:lpstr>UE 402</vt:lpstr>
      <vt:lpstr>UE 403</vt:lpstr>
      <vt:lpstr>UE 404</vt:lpstr>
      <vt:lpstr>UE 405</vt:lpstr>
      <vt:lpstr>UE 406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Arosa</cp:lastModifiedBy>
  <cp:lastPrinted>2012-08-24T17:03:45Z</cp:lastPrinted>
  <dcterms:created xsi:type="dcterms:W3CDTF">2011-12-27T18:38:34Z</dcterms:created>
  <dcterms:modified xsi:type="dcterms:W3CDTF">2012-08-24T17:04:57Z</dcterms:modified>
</cp:coreProperties>
</file>